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45" windowWidth="15600" windowHeight="5805" firstSheet="3" activeTab="3"/>
  </bookViews>
  <sheets>
    <sheet name="ПОНЕДЕЛЬНИК" sheetId="1" r:id="rId1"/>
    <sheet name="ВТОРНИК" sheetId="2" r:id="rId2"/>
    <sheet name="СРЕДА" sheetId="3" r:id="rId3"/>
    <sheet name="ЧЕТВЕРГ" sheetId="4" r:id="rId4"/>
    <sheet name="ПЯТНИЦА" sheetId="5" r:id="rId5"/>
    <sheet name="понедельник 6" sheetId="7" r:id="rId6"/>
    <sheet name="вторник 7" sheetId="8" r:id="rId7"/>
    <sheet name="среда 8" sheetId="9" r:id="rId8"/>
    <sheet name="четверг 9" sheetId="10" r:id="rId9"/>
    <sheet name="пятница 10" sheetId="11" r:id="rId10"/>
    <sheet name="Лист8" sheetId="12" r:id="rId11"/>
  </sheets>
  <definedNames>
    <definedName name="_xlnm.Print_Area" localSheetId="1">ВТОРНИК!$A$1:$H$54</definedName>
    <definedName name="_xlnm.Print_Area" localSheetId="6">'вторник 7'!$A$1:$H$56</definedName>
    <definedName name="_xlnm.Print_Area" localSheetId="0">ПОНЕДЕЛЬНИК!$A$1:$H$56</definedName>
    <definedName name="_xlnm.Print_Area" localSheetId="5">'понедельник 6'!$A$1:$H$58</definedName>
    <definedName name="_xlnm.Print_Area" localSheetId="4">ПЯТНИЦА!$A$1:$H$59</definedName>
    <definedName name="_xlnm.Print_Area" localSheetId="9">'пятница 10'!$A$1:$H$54</definedName>
    <definedName name="_xlnm.Print_Area" localSheetId="2">СРЕДА!$A$1:$H$56</definedName>
    <definedName name="_xlnm.Print_Area" localSheetId="7">'среда 8'!$A$1:$H$58</definedName>
    <definedName name="_xlnm.Print_Area" localSheetId="3">ЧЕТВЕРГ!$A$1:$H$58</definedName>
    <definedName name="_xlnm.Print_Area" localSheetId="8">'четверг 9'!$A$1:$H$55</definedName>
  </definedNames>
  <calcPr calcId="144525"/>
</workbook>
</file>

<file path=xl/calcChain.xml><?xml version="1.0" encoding="utf-8"?>
<calcChain xmlns="http://schemas.openxmlformats.org/spreadsheetml/2006/main">
  <c r="D52" i="11" l="1"/>
  <c r="H43" i="11" l="1"/>
  <c r="G43" i="11"/>
  <c r="F43" i="11"/>
  <c r="E43" i="11"/>
  <c r="D43" i="11"/>
  <c r="H44" i="10"/>
  <c r="G44" i="10"/>
  <c r="F44" i="10"/>
  <c r="E44" i="10"/>
  <c r="D44" i="10"/>
  <c r="H17" i="10"/>
  <c r="G17" i="10"/>
  <c r="F17" i="10"/>
  <c r="E17" i="10"/>
  <c r="D17" i="10"/>
  <c r="H16" i="11"/>
  <c r="G16" i="11"/>
  <c r="F16" i="11"/>
  <c r="E16" i="11"/>
  <c r="D16" i="11"/>
  <c r="D37" i="5"/>
  <c r="E37" i="5"/>
  <c r="F37" i="5"/>
  <c r="G37" i="5"/>
  <c r="H37" i="5"/>
  <c r="D51" i="5"/>
  <c r="E51" i="5"/>
  <c r="F51" i="5"/>
  <c r="G51" i="5"/>
  <c r="H51" i="5"/>
  <c r="D57" i="5"/>
  <c r="E57" i="5"/>
  <c r="F57" i="5"/>
  <c r="G57" i="5"/>
  <c r="H57" i="5"/>
  <c r="D22" i="5"/>
  <c r="E22" i="5"/>
  <c r="F22" i="5"/>
  <c r="G22" i="5"/>
  <c r="H22" i="5"/>
  <c r="H58" i="5" l="1"/>
  <c r="F58" i="5"/>
  <c r="D58" i="5"/>
  <c r="G58" i="5"/>
  <c r="E58" i="5"/>
  <c r="H34" i="11"/>
  <c r="G34" i="11"/>
  <c r="F34" i="11"/>
  <c r="E34" i="11"/>
  <c r="D34" i="11"/>
  <c r="H7" i="11"/>
  <c r="G7" i="11"/>
  <c r="F7" i="11"/>
  <c r="E7" i="11"/>
  <c r="D7" i="11"/>
  <c r="H52" i="11" l="1"/>
  <c r="G52" i="11"/>
  <c r="F52" i="11"/>
  <c r="E52" i="11"/>
  <c r="H47" i="11"/>
  <c r="G47" i="11"/>
  <c r="F47" i="11"/>
  <c r="E47" i="11"/>
  <c r="D47" i="11"/>
  <c r="H53" i="10"/>
  <c r="G53" i="10"/>
  <c r="F53" i="10"/>
  <c r="E53" i="10"/>
  <c r="D53" i="10"/>
  <c r="H48" i="10"/>
  <c r="G48" i="10"/>
  <c r="F48" i="10"/>
  <c r="E48" i="10"/>
  <c r="D48" i="10"/>
  <c r="H35" i="10"/>
  <c r="G35" i="10"/>
  <c r="F35" i="10"/>
  <c r="E35" i="10"/>
  <c r="D35" i="10"/>
  <c r="H56" i="9"/>
  <c r="G56" i="9"/>
  <c r="F56" i="9"/>
  <c r="E56" i="9"/>
  <c r="D56" i="9"/>
  <c r="H51" i="9"/>
  <c r="G51" i="9"/>
  <c r="F51" i="9"/>
  <c r="E51" i="9"/>
  <c r="D51" i="9"/>
  <c r="H47" i="9"/>
  <c r="G47" i="9"/>
  <c r="F47" i="9"/>
  <c r="E47" i="9"/>
  <c r="D47" i="9"/>
  <c r="H36" i="9"/>
  <c r="H57" i="9" s="1"/>
  <c r="N38" i="9" s="1"/>
  <c r="G36" i="9"/>
  <c r="F36" i="9"/>
  <c r="E36" i="9"/>
  <c r="D36" i="9"/>
  <c r="H55" i="8"/>
  <c r="G55" i="8"/>
  <c r="F55" i="8"/>
  <c r="E55" i="8"/>
  <c r="D55" i="8"/>
  <c r="H50" i="8"/>
  <c r="G50" i="8"/>
  <c r="F50" i="8"/>
  <c r="E50" i="8"/>
  <c r="D50" i="8"/>
  <c r="H46" i="8"/>
  <c r="G46" i="8"/>
  <c r="F46" i="8"/>
  <c r="E46" i="8"/>
  <c r="D46" i="8"/>
  <c r="H35" i="8"/>
  <c r="G35" i="8"/>
  <c r="F35" i="8"/>
  <c r="E35" i="8"/>
  <c r="D35" i="8"/>
  <c r="H57" i="7"/>
  <c r="G57" i="7"/>
  <c r="F57" i="7"/>
  <c r="E57" i="7"/>
  <c r="D57" i="7"/>
  <c r="H51" i="7"/>
  <c r="G51" i="7"/>
  <c r="F51" i="7"/>
  <c r="E51" i="7"/>
  <c r="D51" i="7"/>
  <c r="H47" i="7"/>
  <c r="G47" i="7"/>
  <c r="F47" i="7"/>
  <c r="E47" i="7"/>
  <c r="D47" i="7"/>
  <c r="H36" i="7"/>
  <c r="G36" i="7"/>
  <c r="F36" i="7"/>
  <c r="E36" i="7"/>
  <c r="D36" i="7"/>
  <c r="H57" i="4"/>
  <c r="G57" i="4"/>
  <c r="F57" i="4"/>
  <c r="E57" i="4"/>
  <c r="D57" i="4"/>
  <c r="H52" i="4"/>
  <c r="G52" i="4"/>
  <c r="F52" i="4"/>
  <c r="E52" i="4"/>
  <c r="D52" i="4"/>
  <c r="H48" i="4"/>
  <c r="G48" i="4"/>
  <c r="F48" i="4"/>
  <c r="E48" i="4"/>
  <c r="D48" i="4"/>
  <c r="H37" i="4"/>
  <c r="G37" i="4"/>
  <c r="F37" i="4"/>
  <c r="E37" i="4"/>
  <c r="D37" i="4"/>
  <c r="H55" i="3"/>
  <c r="G55" i="3"/>
  <c r="F55" i="3"/>
  <c r="E55" i="3"/>
  <c r="D55" i="3"/>
  <c r="H50" i="3"/>
  <c r="G50" i="3"/>
  <c r="F50" i="3"/>
  <c r="E50" i="3"/>
  <c r="D50" i="3"/>
  <c r="H46" i="3"/>
  <c r="G46" i="3"/>
  <c r="F46" i="3"/>
  <c r="E46" i="3"/>
  <c r="D46" i="3"/>
  <c r="H36" i="3"/>
  <c r="G36" i="3"/>
  <c r="F36" i="3"/>
  <c r="E36" i="3"/>
  <c r="D36" i="3"/>
  <c r="H53" i="2"/>
  <c r="G53" i="2"/>
  <c r="F53" i="2"/>
  <c r="E53" i="2"/>
  <c r="D53" i="2"/>
  <c r="H48" i="2"/>
  <c r="G48" i="2"/>
  <c r="G54" i="2" s="1"/>
  <c r="F48" i="2"/>
  <c r="E48" i="2"/>
  <c r="E54" i="2" s="1"/>
  <c r="D48" i="2"/>
  <c r="H44" i="2"/>
  <c r="G44" i="2"/>
  <c r="F44" i="2"/>
  <c r="E44" i="2"/>
  <c r="D44" i="2"/>
  <c r="H34" i="2"/>
  <c r="G34" i="2"/>
  <c r="F34" i="2"/>
  <c r="E34" i="2"/>
  <c r="D34" i="2"/>
  <c r="H55" i="1"/>
  <c r="G55" i="1"/>
  <c r="F55" i="1"/>
  <c r="E55" i="1"/>
  <c r="D55" i="1"/>
  <c r="H50" i="1"/>
  <c r="G50" i="1"/>
  <c r="F50" i="1"/>
  <c r="E50" i="1"/>
  <c r="D50" i="1"/>
  <c r="H46" i="1"/>
  <c r="G46" i="1"/>
  <c r="F46" i="1"/>
  <c r="E46" i="1"/>
  <c r="D46" i="1"/>
  <c r="H35" i="1"/>
  <c r="G35" i="1"/>
  <c r="F35" i="1"/>
  <c r="E35" i="1"/>
  <c r="D35" i="1"/>
  <c r="J54" i="11" l="1"/>
  <c r="L54" i="11"/>
  <c r="N54" i="11"/>
  <c r="F54" i="10"/>
  <c r="L52" i="10" s="1"/>
  <c r="D54" i="10"/>
  <c r="J57" i="10" s="1"/>
  <c r="H54" i="10"/>
  <c r="N52" i="10" s="1"/>
  <c r="F57" i="9"/>
  <c r="L38" i="9" s="1"/>
  <c r="D57" i="9"/>
  <c r="J38" i="9" s="1"/>
  <c r="L36" i="5"/>
  <c r="J36" i="5"/>
  <c r="N36" i="5"/>
  <c r="F56" i="3"/>
  <c r="L38" i="3" s="1"/>
  <c r="D54" i="2"/>
  <c r="F54" i="2"/>
  <c r="H54" i="2"/>
  <c r="H56" i="3"/>
  <c r="N38" i="3" s="1"/>
  <c r="G56" i="1"/>
  <c r="M35" i="1" s="1"/>
  <c r="E56" i="1"/>
  <c r="K46" i="1" s="1"/>
  <c r="D56" i="1"/>
  <c r="J35" i="1" s="1"/>
  <c r="F56" i="1"/>
  <c r="L35" i="1" s="1"/>
  <c r="H56" i="1"/>
  <c r="N46" i="1" s="1"/>
  <c r="E57" i="9"/>
  <c r="K38" i="9" s="1"/>
  <c r="G57" i="9"/>
  <c r="M38" i="9" s="1"/>
  <c r="E54" i="10"/>
  <c r="K37" i="10" s="1"/>
  <c r="G54" i="10"/>
  <c r="M37" i="10" s="1"/>
  <c r="G58" i="4"/>
  <c r="M52" i="4" s="1"/>
  <c r="K36" i="5"/>
  <c r="M36" i="5"/>
  <c r="E58" i="7"/>
  <c r="K38" i="7" s="1"/>
  <c r="G58" i="7"/>
  <c r="M38" i="7" s="1"/>
  <c r="E56" i="8"/>
  <c r="K50" i="8" s="1"/>
  <c r="K37" i="11"/>
  <c r="M37" i="11"/>
  <c r="K54" i="11"/>
  <c r="M54" i="11"/>
  <c r="K49" i="11"/>
  <c r="M49" i="11"/>
  <c r="N57" i="10"/>
  <c r="N47" i="9"/>
  <c r="N56" i="9"/>
  <c r="M47" i="9"/>
  <c r="L51" i="9"/>
  <c r="N51" i="9"/>
  <c r="N36" i="9"/>
  <c r="G56" i="8"/>
  <c r="M50" i="8" s="1"/>
  <c r="D56" i="8"/>
  <c r="J50" i="8" s="1"/>
  <c r="F56" i="8"/>
  <c r="L55" i="8" s="1"/>
  <c r="H56" i="8"/>
  <c r="N55" i="8" s="1"/>
  <c r="K46" i="8"/>
  <c r="D58" i="7"/>
  <c r="J38" i="7" s="1"/>
  <c r="F58" i="7"/>
  <c r="L38" i="7" s="1"/>
  <c r="H58" i="7"/>
  <c r="N38" i="7" s="1"/>
  <c r="K54" i="5"/>
  <c r="M54" i="5"/>
  <c r="L54" i="5"/>
  <c r="N54" i="5"/>
  <c r="J47" i="5"/>
  <c r="L47" i="5"/>
  <c r="N47" i="5"/>
  <c r="J34" i="5"/>
  <c r="L34" i="5"/>
  <c r="N34" i="5"/>
  <c r="E58" i="4"/>
  <c r="K57" i="4" s="1"/>
  <c r="M57" i="4"/>
  <c r="D58" i="4"/>
  <c r="J52" i="4" s="1"/>
  <c r="F58" i="4"/>
  <c r="H58" i="4"/>
  <c r="N52" i="4" s="1"/>
  <c r="M37" i="4"/>
  <c r="G56" i="3"/>
  <c r="M38" i="3" s="1"/>
  <c r="E56" i="3"/>
  <c r="K38" i="3" s="1"/>
  <c r="D56" i="3"/>
  <c r="J38" i="3" s="1"/>
  <c r="K48" i="2"/>
  <c r="M53" i="2"/>
  <c r="K53" i="2"/>
  <c r="J44" i="2"/>
  <c r="N44" i="2"/>
  <c r="L46" i="1"/>
  <c r="E25" i="11"/>
  <c r="F25" i="11"/>
  <c r="G25" i="11"/>
  <c r="H25" i="11"/>
  <c r="D25" i="11"/>
  <c r="E20" i="11"/>
  <c r="F20" i="11"/>
  <c r="G20" i="11"/>
  <c r="H20" i="11"/>
  <c r="D20" i="11"/>
  <c r="E26" i="10"/>
  <c r="G26" i="10"/>
  <c r="H26" i="10"/>
  <c r="D26" i="10"/>
  <c r="E21" i="10"/>
  <c r="F21" i="10"/>
  <c r="G21" i="10"/>
  <c r="H21" i="10"/>
  <c r="D21" i="10"/>
  <c r="E8" i="10"/>
  <c r="F8" i="10"/>
  <c r="G8" i="10"/>
  <c r="H8" i="10"/>
  <c r="D8" i="10"/>
  <c r="G58" i="9"/>
  <c r="H58" i="9"/>
  <c r="E19" i="9"/>
  <c r="F19" i="9"/>
  <c r="G19" i="9"/>
  <c r="H19" i="9"/>
  <c r="D19" i="9"/>
  <c r="E8" i="9"/>
  <c r="F8" i="9"/>
  <c r="G8" i="9"/>
  <c r="H8" i="9"/>
  <c r="D8" i="9"/>
  <c r="E28" i="9"/>
  <c r="F28" i="9"/>
  <c r="G28" i="9"/>
  <c r="H28" i="9"/>
  <c r="D28" i="9"/>
  <c r="E23" i="9"/>
  <c r="F23" i="9"/>
  <c r="G23" i="9"/>
  <c r="H23" i="9"/>
  <c r="D23" i="9"/>
  <c r="E27" i="8"/>
  <c r="F27" i="8"/>
  <c r="G27" i="8"/>
  <c r="H27" i="8"/>
  <c r="D27" i="8"/>
  <c r="E18" i="8"/>
  <c r="F18" i="8"/>
  <c r="G18" i="8"/>
  <c r="H18" i="8"/>
  <c r="D18" i="8"/>
  <c r="E7" i="8"/>
  <c r="F7" i="8"/>
  <c r="G7" i="8"/>
  <c r="H7" i="8"/>
  <c r="D7" i="8"/>
  <c r="E28" i="7"/>
  <c r="F28" i="7"/>
  <c r="G28" i="7"/>
  <c r="H28" i="7"/>
  <c r="D28" i="7"/>
  <c r="E22" i="7"/>
  <c r="F22" i="7"/>
  <c r="G22" i="7"/>
  <c r="H22" i="7"/>
  <c r="D22" i="7"/>
  <c r="E18" i="7"/>
  <c r="F18" i="7"/>
  <c r="G18" i="7"/>
  <c r="H18" i="7"/>
  <c r="D18" i="7"/>
  <c r="E7" i="7"/>
  <c r="F7" i="7"/>
  <c r="G7" i="7"/>
  <c r="H7" i="7"/>
  <c r="D7" i="7"/>
  <c r="E28" i="4"/>
  <c r="F28" i="4"/>
  <c r="G28" i="4"/>
  <c r="H28" i="4"/>
  <c r="D28" i="4"/>
  <c r="E23" i="4"/>
  <c r="F23" i="4"/>
  <c r="G23" i="4"/>
  <c r="H23" i="4"/>
  <c r="D23" i="4"/>
  <c r="E19" i="4"/>
  <c r="F19" i="4"/>
  <c r="G19" i="4"/>
  <c r="H19" i="4"/>
  <c r="D19" i="4"/>
  <c r="E8" i="4"/>
  <c r="F8" i="4"/>
  <c r="G8" i="4"/>
  <c r="H8" i="4"/>
  <c r="D8" i="4"/>
  <c r="E28" i="5"/>
  <c r="F28" i="5"/>
  <c r="G28" i="5"/>
  <c r="H28" i="5"/>
  <c r="D28" i="5"/>
  <c r="E17" i="5"/>
  <c r="F17" i="5"/>
  <c r="G17" i="5"/>
  <c r="H17" i="5"/>
  <c r="D17" i="5"/>
  <c r="E7" i="5"/>
  <c r="F7" i="5"/>
  <c r="G7" i="5"/>
  <c r="H7" i="5"/>
  <c r="D7" i="5"/>
  <c r="E17" i="2"/>
  <c r="F17" i="2"/>
  <c r="G17" i="2"/>
  <c r="H17" i="2"/>
  <c r="D17" i="2"/>
  <c r="E7" i="2"/>
  <c r="F7" i="2"/>
  <c r="G7" i="2"/>
  <c r="H7" i="2"/>
  <c r="D7" i="2"/>
  <c r="E18" i="1"/>
  <c r="F18" i="1"/>
  <c r="G18" i="1"/>
  <c r="H18" i="1"/>
  <c r="D18" i="1"/>
  <c r="E7" i="1"/>
  <c r="F7" i="1"/>
  <c r="G7" i="1"/>
  <c r="H7" i="1"/>
  <c r="D7" i="1"/>
  <c r="F27" i="3"/>
  <c r="E26" i="2"/>
  <c r="F26" i="2"/>
  <c r="G26" i="2"/>
  <c r="H26" i="2"/>
  <c r="D26" i="2"/>
  <c r="E21" i="2"/>
  <c r="F21" i="2"/>
  <c r="G21" i="2"/>
  <c r="H21" i="2"/>
  <c r="D21" i="2"/>
  <c r="N37" i="10" l="1"/>
  <c r="J39" i="10"/>
  <c r="L57" i="10"/>
  <c r="N48" i="10"/>
  <c r="M39" i="10"/>
  <c r="L48" i="10"/>
  <c r="M36" i="9"/>
  <c r="M56" i="9"/>
  <c r="F58" i="9"/>
  <c r="L36" i="9"/>
  <c r="L56" i="9"/>
  <c r="D58" i="9"/>
  <c r="J36" i="9"/>
  <c r="J51" i="9"/>
  <c r="M51" i="9"/>
  <c r="M37" i="8"/>
  <c r="K37" i="8"/>
  <c r="N55" i="3"/>
  <c r="K57" i="7"/>
  <c r="M57" i="7"/>
  <c r="N57" i="7"/>
  <c r="M36" i="7"/>
  <c r="L36" i="7"/>
  <c r="K51" i="7"/>
  <c r="N37" i="11"/>
  <c r="J37" i="10"/>
  <c r="J52" i="10"/>
  <c r="M48" i="4"/>
  <c r="M39" i="4"/>
  <c r="N49" i="11"/>
  <c r="J37" i="11"/>
  <c r="L37" i="11"/>
  <c r="L49" i="11"/>
  <c r="L35" i="11"/>
  <c r="J49" i="11"/>
  <c r="N35" i="11"/>
  <c r="J48" i="10"/>
  <c r="L37" i="10"/>
  <c r="N39" i="10"/>
  <c r="L39" i="10"/>
  <c r="M46" i="1"/>
  <c r="J46" i="1"/>
  <c r="M48" i="10"/>
  <c r="M57" i="10"/>
  <c r="M52" i="10"/>
  <c r="K39" i="10"/>
  <c r="K57" i="10"/>
  <c r="K48" i="10"/>
  <c r="K52" i="10"/>
  <c r="K47" i="9"/>
  <c r="K51" i="9"/>
  <c r="J47" i="9"/>
  <c r="L47" i="9"/>
  <c r="J56" i="9"/>
  <c r="K36" i="9"/>
  <c r="E58" i="9"/>
  <c r="K56" i="9"/>
  <c r="L50" i="8"/>
  <c r="M46" i="8"/>
  <c r="K35" i="8"/>
  <c r="K55" i="8"/>
  <c r="N46" i="8"/>
  <c r="M35" i="8"/>
  <c r="M55" i="8"/>
  <c r="M51" i="7"/>
  <c r="M47" i="7"/>
  <c r="J54" i="5"/>
  <c r="M34" i="5"/>
  <c r="M47" i="5"/>
  <c r="K34" i="5"/>
  <c r="K47" i="5"/>
  <c r="K37" i="4"/>
  <c r="K39" i="4"/>
  <c r="L36" i="3"/>
  <c r="N46" i="3"/>
  <c r="L50" i="3"/>
  <c r="L55" i="3"/>
  <c r="L46" i="3"/>
  <c r="N36" i="3"/>
  <c r="M36" i="3"/>
  <c r="M46" i="3"/>
  <c r="N50" i="3"/>
  <c r="M55" i="3"/>
  <c r="M50" i="3"/>
  <c r="G27" i="2"/>
  <c r="D27" i="2"/>
  <c r="J17" i="2" s="1"/>
  <c r="E27" i="2"/>
  <c r="H27" i="2"/>
  <c r="N17" i="2" s="1"/>
  <c r="F27" i="2"/>
  <c r="K35" i="11"/>
  <c r="K36" i="7"/>
  <c r="N51" i="7"/>
  <c r="N47" i="7"/>
  <c r="K47" i="7"/>
  <c r="H29" i="4"/>
  <c r="N28" i="4" s="1"/>
  <c r="K34" i="2"/>
  <c r="K44" i="2"/>
  <c r="K36" i="2"/>
  <c r="K35" i="1"/>
  <c r="J36" i="3"/>
  <c r="J50" i="3"/>
  <c r="J55" i="3"/>
  <c r="J46" i="3"/>
  <c r="K52" i="4"/>
  <c r="N36" i="7"/>
  <c r="J36" i="7"/>
  <c r="J51" i="7"/>
  <c r="J57" i="7"/>
  <c r="J47" i="7"/>
  <c r="N50" i="8"/>
  <c r="K48" i="4"/>
  <c r="J46" i="8"/>
  <c r="J37" i="8"/>
  <c r="N37" i="8"/>
  <c r="N35" i="8"/>
  <c r="J35" i="8"/>
  <c r="J55" i="8"/>
  <c r="M35" i="11"/>
  <c r="L46" i="8"/>
  <c r="L37" i="8"/>
  <c r="L35" i="8"/>
  <c r="L57" i="7"/>
  <c r="L51" i="7"/>
  <c r="L47" i="7"/>
  <c r="J57" i="4"/>
  <c r="N57" i="4"/>
  <c r="L39" i="4"/>
  <c r="L37" i="4"/>
  <c r="L48" i="4"/>
  <c r="N39" i="4"/>
  <c r="N37" i="4"/>
  <c r="J39" i="4"/>
  <c r="J37" i="4"/>
  <c r="L57" i="4"/>
  <c r="N48" i="4"/>
  <c r="J48" i="4"/>
  <c r="L52" i="4"/>
  <c r="K36" i="3"/>
  <c r="K46" i="3"/>
  <c r="K55" i="3"/>
  <c r="K50" i="3"/>
  <c r="N48" i="2"/>
  <c r="M34" i="2"/>
  <c r="M36" i="2"/>
  <c r="M48" i="2"/>
  <c r="M44" i="2"/>
  <c r="J48" i="2"/>
  <c r="L36" i="2"/>
  <c r="L34" i="2"/>
  <c r="N36" i="2"/>
  <c r="N34" i="2"/>
  <c r="J36" i="2"/>
  <c r="J34" i="2"/>
  <c r="L53" i="2"/>
  <c r="L48" i="2"/>
  <c r="N53" i="2"/>
  <c r="J53" i="2"/>
  <c r="L44" i="2"/>
  <c r="N50" i="1"/>
  <c r="N37" i="1"/>
  <c r="N55" i="1"/>
  <c r="N35" i="1"/>
  <c r="M55" i="1"/>
  <c r="M50" i="1"/>
  <c r="M37" i="1"/>
  <c r="L50" i="1"/>
  <c r="L37" i="1"/>
  <c r="L55" i="1"/>
  <c r="K55" i="1"/>
  <c r="K50" i="1"/>
  <c r="K37" i="1"/>
  <c r="J50" i="1"/>
  <c r="J37" i="1"/>
  <c r="J55" i="1"/>
  <c r="N23" i="4"/>
  <c r="F29" i="4"/>
  <c r="L28" i="4" s="1"/>
  <c r="E29" i="4"/>
  <c r="K8" i="4" s="1"/>
  <c r="D29" i="4"/>
  <c r="J28" i="4" s="1"/>
  <c r="D26" i="11"/>
  <c r="J7" i="11" s="1"/>
  <c r="E26" i="11"/>
  <c r="K7" i="11" s="1"/>
  <c r="D27" i="10"/>
  <c r="J8" i="10" s="1"/>
  <c r="E27" i="10"/>
  <c r="K8" i="10" s="1"/>
  <c r="G29" i="9"/>
  <c r="M28" i="9" s="1"/>
  <c r="D29" i="9"/>
  <c r="J8" i="9" s="1"/>
  <c r="E29" i="9"/>
  <c r="K8" i="9" s="1"/>
  <c r="H29" i="9"/>
  <c r="N8" i="9" s="1"/>
  <c r="F29" i="9"/>
  <c r="L8" i="9" s="1"/>
  <c r="G29" i="4"/>
  <c r="M8" i="4" s="1"/>
  <c r="D29" i="7"/>
  <c r="E29" i="7"/>
  <c r="K7" i="7" s="1"/>
  <c r="G27" i="10"/>
  <c r="M8" i="10" s="1"/>
  <c r="G26" i="11"/>
  <c r="K17" i="2"/>
  <c r="G29" i="5"/>
  <c r="F27" i="10"/>
  <c r="L8" i="10" s="1"/>
  <c r="F26" i="11"/>
  <c r="H27" i="10"/>
  <c r="H26" i="11"/>
  <c r="F29" i="5"/>
  <c r="H29" i="5"/>
  <c r="N7" i="5" s="1"/>
  <c r="E29" i="5"/>
  <c r="K7" i="5" s="1"/>
  <c r="D29" i="5"/>
  <c r="G29" i="7"/>
  <c r="F29" i="7"/>
  <c r="H29" i="7"/>
  <c r="N7" i="7" s="1"/>
  <c r="H28" i="12"/>
  <c r="G28" i="12"/>
  <c r="F28" i="12"/>
  <c r="E28" i="12"/>
  <c r="D28" i="12"/>
  <c r="H23" i="12"/>
  <c r="G23" i="12"/>
  <c r="F23" i="12"/>
  <c r="E23" i="12"/>
  <c r="D23" i="12"/>
  <c r="H19" i="12"/>
  <c r="G19" i="12"/>
  <c r="F19" i="12"/>
  <c r="E19" i="12"/>
  <c r="D19" i="12"/>
  <c r="H9" i="12"/>
  <c r="G9" i="12"/>
  <c r="F9" i="12"/>
  <c r="E9" i="12"/>
  <c r="D9" i="12"/>
  <c r="H22" i="8"/>
  <c r="H28" i="8" s="1"/>
  <c r="N7" i="8" s="1"/>
  <c r="G22" i="8"/>
  <c r="G28" i="8" s="1"/>
  <c r="F22" i="8"/>
  <c r="F28" i="8" s="1"/>
  <c r="L7" i="8" s="1"/>
  <c r="E22" i="8"/>
  <c r="E28" i="8" s="1"/>
  <c r="D22" i="8"/>
  <c r="D28" i="8" s="1"/>
  <c r="H27" i="3"/>
  <c r="G27" i="3"/>
  <c r="E27" i="3"/>
  <c r="D27" i="3"/>
  <c r="H22" i="3"/>
  <c r="G22" i="3"/>
  <c r="F22" i="3"/>
  <c r="E22" i="3"/>
  <c r="D22" i="3"/>
  <c r="H18" i="3"/>
  <c r="G18" i="3"/>
  <c r="F18" i="3"/>
  <c r="E18" i="3"/>
  <c r="D18" i="3"/>
  <c r="H8" i="3"/>
  <c r="G8" i="3"/>
  <c r="F8" i="3"/>
  <c r="E8" i="3"/>
  <c r="D8" i="3"/>
  <c r="H27" i="1"/>
  <c r="E27" i="1"/>
  <c r="F27" i="1"/>
  <c r="G27" i="1"/>
  <c r="D27" i="1"/>
  <c r="E22" i="1"/>
  <c r="F22" i="1"/>
  <c r="G22" i="1"/>
  <c r="H22" i="1"/>
  <c r="D22" i="1"/>
  <c r="L8" i="4" l="1"/>
  <c r="M8" i="9"/>
  <c r="L10" i="4"/>
  <c r="N10" i="4"/>
  <c r="N19" i="4"/>
  <c r="N8" i="4"/>
  <c r="M10" i="4"/>
  <c r="M19" i="4"/>
  <c r="J10" i="4"/>
  <c r="J8" i="4"/>
  <c r="N21" i="2"/>
  <c r="N26" i="2"/>
  <c r="N9" i="2"/>
  <c r="N7" i="2"/>
  <c r="D28" i="1"/>
  <c r="K19" i="4"/>
  <c r="K10" i="4"/>
  <c r="M23" i="9"/>
  <c r="M10" i="9"/>
  <c r="M19" i="9"/>
  <c r="M28" i="4"/>
  <c r="M23" i="4"/>
  <c r="L19" i="4"/>
  <c r="L23" i="4"/>
  <c r="K28" i="4"/>
  <c r="K23" i="4"/>
  <c r="J19" i="4"/>
  <c r="J23" i="4"/>
  <c r="N21" i="11"/>
  <c r="N9" i="11"/>
  <c r="N26" i="11"/>
  <c r="N17" i="11"/>
  <c r="L21" i="11"/>
  <c r="L9" i="11"/>
  <c r="L26" i="11"/>
  <c r="L17" i="11"/>
  <c r="M26" i="11"/>
  <c r="M17" i="11"/>
  <c r="M21" i="11"/>
  <c r="M9" i="11"/>
  <c r="K26" i="11"/>
  <c r="K17" i="11"/>
  <c r="K21" i="11"/>
  <c r="K9" i="11"/>
  <c r="J26" i="11"/>
  <c r="J17" i="11"/>
  <c r="J21" i="11"/>
  <c r="J9" i="11"/>
  <c r="L7" i="11"/>
  <c r="M7" i="11"/>
  <c r="N7" i="11"/>
  <c r="N23" i="10"/>
  <c r="N10" i="10"/>
  <c r="N28" i="10"/>
  <c r="N19" i="10"/>
  <c r="K28" i="10"/>
  <c r="K19" i="10"/>
  <c r="K23" i="10"/>
  <c r="K10" i="10"/>
  <c r="J28" i="10"/>
  <c r="J19" i="10"/>
  <c r="J23" i="10"/>
  <c r="J10" i="10"/>
  <c r="L23" i="10"/>
  <c r="L10" i="10"/>
  <c r="L28" i="10"/>
  <c r="L19" i="10"/>
  <c r="M28" i="10"/>
  <c r="M19" i="10"/>
  <c r="M23" i="10"/>
  <c r="M10" i="10"/>
  <c r="N8" i="10"/>
  <c r="K28" i="9"/>
  <c r="K19" i="9"/>
  <c r="K23" i="9"/>
  <c r="K10" i="9"/>
  <c r="J28" i="9"/>
  <c r="J19" i="9"/>
  <c r="J23" i="9"/>
  <c r="J10" i="9"/>
  <c r="L23" i="9"/>
  <c r="L10" i="9"/>
  <c r="L28" i="9"/>
  <c r="L19" i="9"/>
  <c r="N23" i="9"/>
  <c r="N10" i="9"/>
  <c r="N28" i="9"/>
  <c r="N19" i="9"/>
  <c r="N27" i="8"/>
  <c r="N18" i="8"/>
  <c r="N22" i="8"/>
  <c r="N9" i="8"/>
  <c r="M27" i="8"/>
  <c r="M18" i="8"/>
  <c r="M9" i="8"/>
  <c r="M22" i="8"/>
  <c r="M7" i="8"/>
  <c r="L27" i="8"/>
  <c r="L18" i="8"/>
  <c r="L22" i="8"/>
  <c r="L9" i="8"/>
  <c r="K27" i="8"/>
  <c r="K22" i="8"/>
  <c r="K18" i="8"/>
  <c r="K9" i="8"/>
  <c r="K7" i="8"/>
  <c r="J22" i="8"/>
  <c r="J9" i="8"/>
  <c r="J27" i="8"/>
  <c r="J18" i="8"/>
  <c r="J7" i="8"/>
  <c r="L22" i="7"/>
  <c r="L9" i="7"/>
  <c r="L28" i="7"/>
  <c r="L18" i="7"/>
  <c r="J28" i="7"/>
  <c r="J18" i="7"/>
  <c r="J22" i="7"/>
  <c r="J9" i="7"/>
  <c r="J7" i="7"/>
  <c r="N22" i="7"/>
  <c r="N9" i="7"/>
  <c r="N28" i="7"/>
  <c r="N18" i="7"/>
  <c r="M28" i="7"/>
  <c r="M18" i="7"/>
  <c r="M22" i="7"/>
  <c r="M9" i="7"/>
  <c r="K28" i="7"/>
  <c r="K18" i="7"/>
  <c r="K22" i="7"/>
  <c r="K9" i="7"/>
  <c r="M7" i="7"/>
  <c r="L7" i="7"/>
  <c r="L18" i="5"/>
  <c r="L9" i="5"/>
  <c r="L24" i="5"/>
  <c r="L16" i="5"/>
  <c r="J24" i="5"/>
  <c r="J16" i="5"/>
  <c r="J18" i="5"/>
  <c r="J9" i="5"/>
  <c r="N18" i="5"/>
  <c r="N9" i="5"/>
  <c r="N24" i="5"/>
  <c r="N16" i="5"/>
  <c r="L7" i="5"/>
  <c r="J7" i="5"/>
  <c r="K24" i="5"/>
  <c r="K16" i="5"/>
  <c r="K18" i="5"/>
  <c r="K9" i="5"/>
  <c r="M24" i="5"/>
  <c r="M16" i="5"/>
  <c r="M18" i="5"/>
  <c r="M9" i="5"/>
  <c r="M7" i="5"/>
  <c r="J21" i="2"/>
  <c r="J9" i="2"/>
  <c r="J26" i="2"/>
  <c r="J7" i="2"/>
  <c r="K21" i="2"/>
  <c r="K9" i="2"/>
  <c r="K26" i="2"/>
  <c r="K7" i="2"/>
  <c r="L21" i="2"/>
  <c r="L9" i="2"/>
  <c r="L26" i="2"/>
  <c r="L7" i="2"/>
  <c r="L17" i="2"/>
  <c r="M21" i="2"/>
  <c r="M9" i="2"/>
  <c r="M7" i="2"/>
  <c r="M26" i="2"/>
  <c r="M17" i="2"/>
  <c r="D29" i="12"/>
  <c r="H29" i="12"/>
  <c r="E28" i="3"/>
  <c r="F28" i="3"/>
  <c r="G29" i="12"/>
  <c r="E29" i="12"/>
  <c r="G28" i="3"/>
  <c r="H28" i="3"/>
  <c r="F29" i="12"/>
  <c r="D28" i="3"/>
  <c r="J8" i="3" s="1"/>
  <c r="G28" i="1"/>
  <c r="E28" i="1"/>
  <c r="H28" i="1"/>
  <c r="F28" i="1"/>
  <c r="N27" i="3" l="1"/>
  <c r="N22" i="3"/>
  <c r="N18" i="3"/>
  <c r="N10" i="3"/>
  <c r="L27" i="3"/>
  <c r="L22" i="3"/>
  <c r="L18" i="3"/>
  <c r="L10" i="3"/>
  <c r="K27" i="3"/>
  <c r="K22" i="3"/>
  <c r="K18" i="3"/>
  <c r="K10" i="3"/>
  <c r="N8" i="3"/>
  <c r="L8" i="3"/>
  <c r="K8" i="3"/>
  <c r="J27" i="3"/>
  <c r="J22" i="3"/>
  <c r="J18" i="3"/>
  <c r="J10" i="3"/>
  <c r="M27" i="3"/>
  <c r="M18" i="3"/>
  <c r="M10" i="3"/>
  <c r="M22" i="3"/>
  <c r="M8" i="3"/>
  <c r="K18" i="1"/>
  <c r="K7" i="1"/>
  <c r="K22" i="1"/>
  <c r="K9" i="1"/>
  <c r="K27" i="1"/>
  <c r="J22" i="1"/>
  <c r="J18" i="1"/>
  <c r="J9" i="1"/>
  <c r="J7" i="1"/>
  <c r="J27" i="1"/>
  <c r="M22" i="1"/>
  <c r="M9" i="1"/>
  <c r="M27" i="1"/>
  <c r="M7" i="1"/>
  <c r="M18" i="1"/>
  <c r="L27" i="1"/>
  <c r="L22" i="1"/>
  <c r="L9" i="1"/>
  <c r="L7" i="1"/>
  <c r="L18" i="1"/>
  <c r="N22" i="1"/>
  <c r="N9" i="1"/>
  <c r="N27" i="1"/>
  <c r="N18" i="1"/>
  <c r="N7" i="1"/>
</calcChain>
</file>

<file path=xl/sharedStrings.xml><?xml version="1.0" encoding="utf-8"?>
<sst xmlns="http://schemas.openxmlformats.org/spreadsheetml/2006/main" count="821" uniqueCount="150">
  <si>
    <t>Выход</t>
  </si>
  <si>
    <t>Б</t>
  </si>
  <si>
    <t>Ж</t>
  </si>
  <si>
    <t>У</t>
  </si>
  <si>
    <t>ИТОГО</t>
  </si>
  <si>
    <t>ИТОГО ЗА ДЕНЬ</t>
  </si>
  <si>
    <t xml:space="preserve">                            ЗАВТРАК</t>
  </si>
  <si>
    <t xml:space="preserve">                           ОБЕД</t>
  </si>
  <si>
    <t xml:space="preserve">                         ПОЛДНИК</t>
  </si>
  <si>
    <t xml:space="preserve">                         УЖИН</t>
  </si>
  <si>
    <t>Энергетическая ценность (ккал)</t>
  </si>
  <si>
    <t>Наименование блюда</t>
  </si>
  <si>
    <t>ДЕСЯТИДНЕВНОЕ МЕНЮ ДЛЯ САДА                           День 1 ПОНЕДЕЛЬНИК</t>
  </si>
  <si>
    <t>№ техн. карты</t>
  </si>
  <si>
    <t>Витамин С</t>
  </si>
  <si>
    <t>Хлеб пшеничный</t>
  </si>
  <si>
    <t>Хлеб ржаной</t>
  </si>
  <si>
    <t xml:space="preserve">                       2 ЗАВТРАК</t>
  </si>
  <si>
    <t>ДЕСЯТИДНЕВНОЕ МЕНЮ ДЛЯ САДА                           День 2 ВТОРНИК</t>
  </si>
  <si>
    <t>ДЕСЯТИДНЕВНОЕ МЕНЮ    ЯСЛИ                        День 2 ВТОРНИК</t>
  </si>
  <si>
    <t>ИТОГО:</t>
  </si>
  <si>
    <t>ИТОГО ЗА ДЕНЬ:</t>
  </si>
  <si>
    <t>ДЕСЯТИДНЕВНОЕ МЕНЮ ДЛЯ САДА                           День 3 СРЕДА</t>
  </si>
  <si>
    <t>ДЕСЯТИДНЕВНОЕ МЕНЮ ЯСЛИ                          День 3 СРЕДА</t>
  </si>
  <si>
    <t>ДЕСЯТИДНЕВНОЕ МЕНЮ ДЛЯ САДА                           День 4 ЧЕТВЕРГ</t>
  </si>
  <si>
    <t>ДЕСЯТИДНЕВНОЕ МЕНЮ ЯСЛИ                           День 4 ЧЕТВЕРГ</t>
  </si>
  <si>
    <t>ДЕСЯТИДНЕВНОЕ МЕНЮ ДЛЯ САДА                           День 5 ПЯТНИЦА</t>
  </si>
  <si>
    <t>ДЕСЯТИДНЕВНОЕ МЕНЮ ЯСЛИ                        День 5 ПЯТНИЦА</t>
  </si>
  <si>
    <t>ДЕСЯТИДНЕВНОЕ МЕНЮ ЯСЛИ                    День 6 ПОНЕДЕЛЬНИК</t>
  </si>
  <si>
    <t>ДЕСЯТИДНЕВНОЕ МЕНЮ ДЛЯ САДА                           День 6 ПОНЕДЕЛЬНИК</t>
  </si>
  <si>
    <t>ДЕСЯТИДНЕВНОЕ МЕНЮ ДЛЯ САДА                       День 7 ВТОРНИК</t>
  </si>
  <si>
    <t>ДЕСЯТИДНЕВНОЕ МЕНЮ ЯСЛИ                    День 7 ВТОРНИК</t>
  </si>
  <si>
    <t>ДЕСЯТИДНЕВНОЕ МЕНЮ ДЛЯ САДА                       День 8 СРЕДА</t>
  </si>
  <si>
    <t>ДЕСЯТИДНЕВНОЕ МЕНЮ ЯСЛИ                    День 8 СРЕДА</t>
  </si>
  <si>
    <t>ДЕСЯТИДНЕВНОЕ МЕНЮ ДЛЯ САДА                       День 9 ЧЕТВЕРГ</t>
  </si>
  <si>
    <t>ДЕСЯТИДНЕВНОЕ МЕНЮ ЯСЛИ                    День 9 ЧЕТВЕРГ</t>
  </si>
  <si>
    <t>ДЕСЯТИДНЕВНОЕ МЕНЮ ДЛЯ САДА                       День 10 ПЯТНИЦА</t>
  </si>
  <si>
    <t>ДЕСЯТИДНЕВНОЕ МЕНЮ ЯСЛИ                      День 10 ПЯТНИЦА</t>
  </si>
  <si>
    <t>ИТОГО ЗА 5 ДНЕЙ:</t>
  </si>
  <si>
    <t>ИТОГО ЗА 5 ДНЕЙ</t>
  </si>
  <si>
    <t>Каша рисовая молочная</t>
  </si>
  <si>
    <t xml:space="preserve">Какао с молоком </t>
  </si>
  <si>
    <t>Сок</t>
  </si>
  <si>
    <t>Чай с лимоном</t>
  </si>
  <si>
    <t>Булочка молочная</t>
  </si>
  <si>
    <t>Компот из ягод</t>
  </si>
  <si>
    <t>Чай сладкий</t>
  </si>
  <si>
    <t>Булочка Веснушка</t>
  </si>
  <si>
    <t>Кисель</t>
  </si>
  <si>
    <t>Макаронник</t>
  </si>
  <si>
    <t>Закуска из свеклы и зеленого горошка с маслом раст.</t>
  </si>
  <si>
    <t>Каша "Боярская" с изюмом</t>
  </si>
  <si>
    <t>Кофейный напиток на молоке</t>
  </si>
  <si>
    <t xml:space="preserve">Закуска из свеклы счерносливом </t>
  </si>
  <si>
    <t>Капуста тушеная с мясом, курой</t>
  </si>
  <si>
    <t>Плюшка</t>
  </si>
  <si>
    <t>Каша вязкая геркулесовая с маслом</t>
  </si>
  <si>
    <t>Пюре из гороха с маслом</t>
  </si>
  <si>
    <t>Пирог с повидлом</t>
  </si>
  <si>
    <t>Напиток из кураги</t>
  </si>
  <si>
    <t>Какао на молоке</t>
  </si>
  <si>
    <t>Отвар шиповника</t>
  </si>
  <si>
    <t>Соус молочный (сладкий)</t>
  </si>
  <si>
    <t>Запеканка из творога</t>
  </si>
  <si>
    <t>Каша пшенная молочная</t>
  </si>
  <si>
    <t>Кофейный напиток с молоком</t>
  </si>
  <si>
    <t>Пирожки с капустой</t>
  </si>
  <si>
    <t>Огурец соленый</t>
  </si>
  <si>
    <t>Картофель отварной с луком</t>
  </si>
  <si>
    <t>Закуска из зеленого горошка</t>
  </si>
  <si>
    <t>Каша гречневая рассыпчатая</t>
  </si>
  <si>
    <t>Гуляш мясной</t>
  </si>
  <si>
    <t>Рогалик с повидлом</t>
  </si>
  <si>
    <t>Омлет натуральный</t>
  </si>
  <si>
    <t>Чай с молоком</t>
  </si>
  <si>
    <t>Кнели из кур с рисом</t>
  </si>
  <si>
    <t xml:space="preserve">Капуста тушеная </t>
  </si>
  <si>
    <t>Ватрушка с творогом</t>
  </si>
  <si>
    <t>Вареники ленивые</t>
  </si>
  <si>
    <t>Каша "Дружба"</t>
  </si>
  <si>
    <t>Плов сладкий</t>
  </si>
  <si>
    <t>Напиток лимонный</t>
  </si>
  <si>
    <t>Макароны отварные</t>
  </si>
  <si>
    <t>Вафли</t>
  </si>
  <si>
    <t>Закуска картофельная с соленым огурцом</t>
  </si>
  <si>
    <t xml:space="preserve">Закуска из свеклы с черносливом </t>
  </si>
  <si>
    <t>Жаркое по домашнему с мясом говядины</t>
  </si>
  <si>
    <t>Компот из сухих фруктов</t>
  </si>
  <si>
    <t>Суп с клецками с мясом кур</t>
  </si>
  <si>
    <t>Капуста тушеная с мясом, кур</t>
  </si>
  <si>
    <t>сок</t>
  </si>
  <si>
    <t>Уха с крупой (пикша)</t>
  </si>
  <si>
    <t>яблоко</t>
  </si>
  <si>
    <t>Суп с домашней лапшой с мясом кур</t>
  </si>
  <si>
    <t>Жаркое по домашнему с туш.мясом говядины</t>
  </si>
  <si>
    <t>Уха рыбацкая (горбуша)</t>
  </si>
  <si>
    <t xml:space="preserve">Рагу из овощей </t>
  </si>
  <si>
    <t>Рагу из овощей</t>
  </si>
  <si>
    <t>Макароны с сыром</t>
  </si>
  <si>
    <t>Печень в сметанном соусе</t>
  </si>
  <si>
    <t>Рис отварной</t>
  </si>
  <si>
    <t xml:space="preserve">        20/3</t>
  </si>
  <si>
    <t xml:space="preserve">       20/3</t>
  </si>
  <si>
    <t xml:space="preserve">      20/3</t>
  </si>
  <si>
    <r>
      <t xml:space="preserve">              </t>
    </r>
    <r>
      <rPr>
        <sz val="14"/>
        <color theme="1"/>
        <rFont val="Calibri"/>
        <family val="2"/>
        <charset val="204"/>
        <scheme val="minor"/>
      </rPr>
      <t xml:space="preserve">  20/3</t>
    </r>
  </si>
  <si>
    <t xml:space="preserve">ДЕСЯТИДНЕВНОЕ МЕНЮ    ЯСЛИ   День 1                    </t>
  </si>
  <si>
    <t xml:space="preserve"> ДЕСЯТИДНЕВНОЕ МЕНЮ    ЯСЛИ   День 1 ПОНЕДЕЛЬНИК                   </t>
  </si>
  <si>
    <t>закуска из соленых огурцов</t>
  </si>
  <si>
    <t>Котлеты рыбные "Любительские" (пикша)</t>
  </si>
  <si>
    <t>20/3/6</t>
  </si>
  <si>
    <t>20/3/4</t>
  </si>
  <si>
    <t>Рыба (горбуша) тушеная с овощами</t>
  </si>
  <si>
    <t>Каша манная молочная</t>
  </si>
  <si>
    <t>20,3,6</t>
  </si>
  <si>
    <t>20,3,4</t>
  </si>
  <si>
    <t>20,3</t>
  </si>
  <si>
    <t>банан</t>
  </si>
  <si>
    <t>Суп гороховый с мясом говядины</t>
  </si>
  <si>
    <t>Закуска из свеклы</t>
  </si>
  <si>
    <t>Плов с мясом говядины</t>
  </si>
  <si>
    <t>66,61</t>
  </si>
  <si>
    <t>60,77</t>
  </si>
  <si>
    <t>Каша молочная с кукурузной крупой</t>
  </si>
  <si>
    <t>Закуска из кукурузы с репчатым луком</t>
  </si>
  <si>
    <t>Макароны отварные с овощами</t>
  </si>
  <si>
    <t>Суп молочный с пшеничной крупой</t>
  </si>
  <si>
    <t>Хлеб пшеничный с маслом</t>
  </si>
  <si>
    <t>Хлеб пшеничный с маслом и сыром</t>
  </si>
  <si>
    <t>Кисломолочный напиток "Снежок"</t>
  </si>
  <si>
    <t>Суп молочный с ячневой крупой</t>
  </si>
  <si>
    <t>Напиток кисломолочный "Снежок"</t>
  </si>
  <si>
    <t>Груши</t>
  </si>
  <si>
    <t>Картофель отварной с маслом</t>
  </si>
  <si>
    <t>Котлеты биточки (говяжьи)</t>
  </si>
  <si>
    <t>Суп молочный с вермешелью</t>
  </si>
  <si>
    <t>Напиток кисломолочный "Йогурт"</t>
  </si>
  <si>
    <t>Тефтели рыбные (пикша)</t>
  </si>
  <si>
    <t>Полдник:</t>
  </si>
  <si>
    <t>Каша гречневая с овощами</t>
  </si>
  <si>
    <t>ОБЕД:</t>
  </si>
  <si>
    <t>2Й ЗАВТРАК</t>
  </si>
  <si>
    <t>ЗАВТРАК</t>
  </si>
  <si>
    <t>ПОЛДНИК:</t>
  </si>
  <si>
    <t>Щи со свежей капустой на м.к. бульоне</t>
  </si>
  <si>
    <t>Рассольник на м.к.бульоне</t>
  </si>
  <si>
    <t>Рассольник на м.к бульоне</t>
  </si>
  <si>
    <t>Суп фасолевый на м.к. бульоне</t>
  </si>
  <si>
    <t>Свекольник на м.к бульоне</t>
  </si>
  <si>
    <t>Борщ на м.к бульоне</t>
  </si>
  <si>
    <t>150/4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</si>
</sst>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/>
    <xf numFmtId="0" fontId="3" fillId="0" borderId="0" xfId="0" applyFont="1"/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 vertical="top"/>
    </xf>
    <xf numFmtId="0" fontId="2" fillId="0" borderId="1" xfId="0" applyFont="1" applyFill="1" applyBorder="1"/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/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Border="1"/>
    <xf numFmtId="0" fontId="1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Border="1"/>
    <xf numFmtId="0" fontId="4" fillId="0" borderId="0" xfId="0" applyFont="1"/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/>
    <xf numFmtId="2" fontId="4" fillId="0" borderId="1" xfId="0" applyNumberFormat="1" applyFont="1" applyBorder="1"/>
    <xf numFmtId="0" fontId="3" fillId="0" borderId="1" xfId="0" applyFont="1" applyFill="1" applyBorder="1"/>
    <xf numFmtId="2" fontId="3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Border="1"/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2" fontId="3" fillId="0" borderId="8" xfId="0" applyNumberFormat="1" applyFont="1" applyBorder="1"/>
    <xf numFmtId="2" fontId="3" fillId="0" borderId="6" xfId="0" applyNumberFormat="1" applyFont="1" applyBorder="1"/>
    <xf numFmtId="0" fontId="3" fillId="0" borderId="0" xfId="0" applyFont="1" applyAlignment="1">
      <alignment horizontal="left"/>
    </xf>
    <xf numFmtId="0" fontId="3" fillId="0" borderId="2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5" fillId="0" borderId="0" xfId="0" applyFont="1"/>
    <xf numFmtId="2" fontId="3" fillId="0" borderId="9" xfId="0" applyNumberFormat="1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/>
    </xf>
    <xf numFmtId="2" fontId="3" fillId="0" borderId="0" xfId="0" applyNumberFormat="1" applyFont="1"/>
    <xf numFmtId="2" fontId="5" fillId="0" borderId="0" xfId="0" applyNumberFormat="1" applyFont="1" applyBorder="1"/>
    <xf numFmtId="0" fontId="4" fillId="0" borderId="10" xfId="0" applyFont="1" applyBorder="1" applyAlignment="1">
      <alignment horizont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Border="1"/>
    <xf numFmtId="2" fontId="3" fillId="0" borderId="11" xfId="0" applyNumberFormat="1" applyFont="1" applyBorder="1"/>
    <xf numFmtId="2" fontId="3" fillId="0" borderId="12" xfId="0" applyNumberFormat="1" applyFont="1" applyBorder="1"/>
    <xf numFmtId="2" fontId="3" fillId="0" borderId="13" xfId="0" applyNumberFormat="1" applyFont="1" applyBorder="1"/>
    <xf numFmtId="0" fontId="4" fillId="0" borderId="8" xfId="0" applyFont="1" applyBorder="1"/>
    <xf numFmtId="0" fontId="3" fillId="0" borderId="14" xfId="0" applyFont="1" applyBorder="1"/>
    <xf numFmtId="0" fontId="3" fillId="0" borderId="15" xfId="0" applyFont="1" applyFill="1" applyBorder="1" applyAlignment="1">
      <alignment horizontal="left" vertical="center" wrapText="1"/>
    </xf>
    <xf numFmtId="0" fontId="3" fillId="0" borderId="15" xfId="0" applyFont="1" applyBorder="1"/>
    <xf numFmtId="2" fontId="3" fillId="0" borderId="15" xfId="0" applyNumberFormat="1" applyFont="1" applyBorder="1"/>
    <xf numFmtId="2" fontId="3" fillId="0" borderId="16" xfId="0" applyNumberFormat="1" applyFont="1" applyBorder="1"/>
    <xf numFmtId="0" fontId="3" fillId="0" borderId="17" xfId="0" applyFont="1" applyBorder="1"/>
    <xf numFmtId="0" fontId="3" fillId="0" borderId="18" xfId="0" applyFont="1" applyFill="1" applyBorder="1" applyAlignment="1">
      <alignment horizontal="left" vertical="center" wrapText="1"/>
    </xf>
    <xf numFmtId="2" fontId="3" fillId="0" borderId="18" xfId="0" applyNumberFormat="1" applyFont="1" applyBorder="1"/>
    <xf numFmtId="2" fontId="3" fillId="0" borderId="19" xfId="0" applyNumberFormat="1" applyFont="1" applyBorder="1"/>
    <xf numFmtId="0" fontId="3" fillId="0" borderId="10" xfId="0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9" fontId="4" fillId="0" borderId="1" xfId="0" applyNumberFormat="1" applyFont="1" applyBorder="1"/>
    <xf numFmtId="49" fontId="3" fillId="0" borderId="11" xfId="0" applyNumberFormat="1" applyFont="1" applyBorder="1"/>
    <xf numFmtId="49" fontId="0" fillId="0" borderId="0" xfId="0" applyNumberFormat="1"/>
    <xf numFmtId="0" fontId="3" fillId="0" borderId="13" xfId="0" applyNumberFormat="1" applyFont="1" applyBorder="1"/>
    <xf numFmtId="0" fontId="0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3" fillId="0" borderId="8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12" fillId="0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3" fillId="0" borderId="5" xfId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view="pageBreakPreview" topLeftCell="A16" zoomScale="73" zoomScaleNormal="52" zoomScaleSheetLayoutView="73" workbookViewId="0">
      <selection activeCell="B35" sqref="B35"/>
    </sheetView>
  </sheetViews>
  <sheetFormatPr defaultColWidth="8.85546875" defaultRowHeight="18.75" x14ac:dyDescent="0.3"/>
  <cols>
    <col min="1" max="1" width="11.42578125" style="1" customWidth="1"/>
    <col min="2" max="2" width="65.140625" style="1" customWidth="1"/>
    <col min="3" max="3" width="12.140625" style="1" customWidth="1"/>
    <col min="4" max="4" width="6.7109375" style="1" customWidth="1"/>
    <col min="5" max="5" width="9" style="1" customWidth="1"/>
    <col min="6" max="6" width="10.140625" style="1" customWidth="1"/>
    <col min="7" max="7" width="14.28515625" style="1" customWidth="1"/>
    <col min="8" max="8" width="10.85546875" style="1" customWidth="1"/>
    <col min="9" max="9" width="4" style="1" customWidth="1"/>
    <col min="10" max="10" width="6.5703125" style="1" customWidth="1"/>
    <col min="11" max="11" width="6.28515625" style="1" customWidth="1"/>
    <col min="12" max="12" width="5" style="1" customWidth="1"/>
    <col min="13" max="13" width="5.85546875" style="1" customWidth="1"/>
    <col min="14" max="14" width="4.5703125" style="1" customWidth="1"/>
    <col min="15" max="16384" width="8.85546875" style="1"/>
  </cols>
  <sheetData>
    <row r="1" spans="1:14" s="9" customFormat="1" ht="25.5" customHeight="1" x14ac:dyDescent="0.3">
      <c r="A1" s="107" t="s">
        <v>12</v>
      </c>
      <c r="B1" s="107"/>
      <c r="C1" s="107"/>
      <c r="D1" s="107"/>
      <c r="E1" s="107"/>
      <c r="F1" s="107"/>
      <c r="G1" s="107"/>
      <c r="H1" s="107"/>
    </row>
    <row r="2" spans="1:14" s="11" customFormat="1" ht="73.5" customHeight="1" x14ac:dyDescent="0.25">
      <c r="A2" s="25" t="s">
        <v>13</v>
      </c>
      <c r="B2" s="25" t="s">
        <v>11</v>
      </c>
      <c r="C2" s="25" t="s">
        <v>0</v>
      </c>
      <c r="D2" s="25" t="s">
        <v>1</v>
      </c>
      <c r="E2" s="25" t="s">
        <v>2</v>
      </c>
      <c r="F2" s="25" t="s">
        <v>3</v>
      </c>
      <c r="G2" s="25" t="s">
        <v>10</v>
      </c>
      <c r="H2" s="25" t="s">
        <v>14</v>
      </c>
      <c r="J2" s="25" t="s">
        <v>1</v>
      </c>
      <c r="K2" s="25" t="s">
        <v>2</v>
      </c>
      <c r="L2" s="25" t="s">
        <v>3</v>
      </c>
      <c r="M2" s="25" t="s">
        <v>10</v>
      </c>
      <c r="N2" s="25" t="s">
        <v>14</v>
      </c>
    </row>
    <row r="3" spans="1:14" ht="18.75" customHeight="1" x14ac:dyDescent="0.3">
      <c r="A3" s="104" t="s">
        <v>6</v>
      </c>
      <c r="B3" s="105"/>
      <c r="C3" s="105"/>
      <c r="D3" s="105"/>
      <c r="E3" s="105"/>
      <c r="F3" s="105"/>
      <c r="G3" s="105"/>
      <c r="H3" s="105"/>
    </row>
    <row r="4" spans="1:14" ht="20.25" x14ac:dyDescent="0.3">
      <c r="A4" s="26">
        <v>7</v>
      </c>
      <c r="B4" s="58" t="s">
        <v>112</v>
      </c>
      <c r="C4" s="27">
        <v>200</v>
      </c>
      <c r="D4" s="28">
        <v>6.3</v>
      </c>
      <c r="E4" s="28">
        <v>9.98</v>
      </c>
      <c r="F4" s="28">
        <v>24.69</v>
      </c>
      <c r="G4" s="28">
        <v>212.44</v>
      </c>
      <c r="H4" s="28">
        <v>1.54</v>
      </c>
    </row>
    <row r="5" spans="1:14" ht="20.25" x14ac:dyDescent="0.3">
      <c r="A5" s="26">
        <v>3</v>
      </c>
      <c r="B5" s="58" t="s">
        <v>46</v>
      </c>
      <c r="C5" s="27">
        <v>200</v>
      </c>
      <c r="D5" s="28">
        <v>0</v>
      </c>
      <c r="E5" s="28">
        <v>0</v>
      </c>
      <c r="F5" s="28">
        <v>14</v>
      </c>
      <c r="G5" s="28">
        <v>52.36</v>
      </c>
      <c r="H5" s="28">
        <v>0</v>
      </c>
    </row>
    <row r="6" spans="1:14" ht="20.25" x14ac:dyDescent="0.3">
      <c r="A6" s="26">
        <v>1</v>
      </c>
      <c r="B6" s="58" t="s">
        <v>126</v>
      </c>
      <c r="C6" s="88" t="s">
        <v>104</v>
      </c>
      <c r="D6" s="28">
        <v>3.06</v>
      </c>
      <c r="E6" s="28">
        <v>9.43</v>
      </c>
      <c r="F6" s="28">
        <v>18.27</v>
      </c>
      <c r="G6" s="28">
        <v>17</v>
      </c>
      <c r="H6" s="28">
        <v>0</v>
      </c>
    </row>
    <row r="7" spans="1:14" ht="21" customHeight="1" x14ac:dyDescent="0.3">
      <c r="A7" s="26"/>
      <c r="B7" s="29" t="s">
        <v>4</v>
      </c>
      <c r="C7" s="27"/>
      <c r="D7" s="30">
        <f>SUM(D4:D6)</f>
        <v>9.36</v>
      </c>
      <c r="E7" s="30">
        <f>SUM(E4:E6)</f>
        <v>19.41</v>
      </c>
      <c r="F7" s="30">
        <f>SUM(F4:F6)</f>
        <v>56.959999999999994</v>
      </c>
      <c r="G7" s="30">
        <f>SUM(G4:G6)</f>
        <v>281.8</v>
      </c>
      <c r="H7" s="30">
        <f>SUM(H4:H6)</f>
        <v>1.54</v>
      </c>
      <c r="J7" s="1">
        <f>SUM(D7/D28*100)</f>
        <v>14.589665653495443</v>
      </c>
      <c r="K7" s="1">
        <f t="shared" ref="K7:N7" si="0">SUM(E7/E28*100)</f>
        <v>42.031182330012996</v>
      </c>
      <c r="L7" s="1">
        <f t="shared" si="0"/>
        <v>16.843599373096371</v>
      </c>
      <c r="M7" s="1">
        <f t="shared" si="0"/>
        <v>15.200470362319232</v>
      </c>
      <c r="N7" s="1">
        <f t="shared" si="0"/>
        <v>2.5425127951130921</v>
      </c>
    </row>
    <row r="8" spans="1:14" ht="19.5" customHeight="1" x14ac:dyDescent="0.3">
      <c r="A8" s="106" t="s">
        <v>17</v>
      </c>
      <c r="B8" s="106"/>
      <c r="C8" s="106"/>
      <c r="D8" s="106"/>
      <c r="E8" s="106"/>
      <c r="F8" s="106"/>
      <c r="G8" s="106"/>
      <c r="H8" s="106"/>
    </row>
    <row r="9" spans="1:14" ht="20.25" x14ac:dyDescent="0.3">
      <c r="A9" s="31">
        <v>3</v>
      </c>
      <c r="B9" s="58" t="s">
        <v>90</v>
      </c>
      <c r="C9" s="27">
        <v>100</v>
      </c>
      <c r="D9" s="27">
        <v>0.3</v>
      </c>
      <c r="E9" s="27">
        <v>0.4</v>
      </c>
      <c r="F9" s="27">
        <v>10.3</v>
      </c>
      <c r="G9" s="27">
        <v>47</v>
      </c>
      <c r="H9" s="27">
        <v>5</v>
      </c>
      <c r="J9" s="1">
        <f>SUM(D9/D28*100)</f>
        <v>0.46761748889408472</v>
      </c>
      <c r="K9" s="1">
        <f t="shared" ref="K9:N9" si="1">SUM(E9/E28*100)</f>
        <v>0.86617583369424</v>
      </c>
      <c r="L9" s="1">
        <f t="shared" si="1"/>
        <v>3.0458053641659526</v>
      </c>
      <c r="M9" s="1">
        <f t="shared" si="1"/>
        <v>2.5352097481511846</v>
      </c>
      <c r="N9" s="1">
        <f t="shared" si="1"/>
        <v>8.2549116724451039</v>
      </c>
    </row>
    <row r="10" spans="1:14" ht="17.25" customHeight="1" x14ac:dyDescent="0.3">
      <c r="A10" s="106" t="s">
        <v>7</v>
      </c>
      <c r="B10" s="106"/>
      <c r="C10" s="106"/>
      <c r="D10" s="106"/>
      <c r="E10" s="106"/>
      <c r="F10" s="106"/>
      <c r="G10" s="106"/>
      <c r="H10" s="106"/>
    </row>
    <row r="11" spans="1:14" ht="20.25" x14ac:dyDescent="0.3">
      <c r="A11" s="31">
        <v>35</v>
      </c>
      <c r="B11" s="59" t="s">
        <v>107</v>
      </c>
      <c r="C11" s="27">
        <v>60</v>
      </c>
      <c r="D11" s="27">
        <v>0.5</v>
      </c>
      <c r="E11" s="27">
        <v>4.0199999999999996</v>
      </c>
      <c r="F11" s="27">
        <v>2.23</v>
      </c>
      <c r="G11" s="27">
        <v>45.3</v>
      </c>
      <c r="H11" s="27">
        <v>0.59</v>
      </c>
    </row>
    <row r="12" spans="1:14" ht="22.5" customHeight="1" x14ac:dyDescent="0.3">
      <c r="A12" s="31">
        <v>48</v>
      </c>
      <c r="B12" s="61" t="s">
        <v>91</v>
      </c>
      <c r="C12" s="27">
        <v>200</v>
      </c>
      <c r="D12" s="27">
        <v>2.85</v>
      </c>
      <c r="E12" s="27">
        <v>1.45</v>
      </c>
      <c r="F12" s="27">
        <v>5.6</v>
      </c>
      <c r="G12" s="27">
        <v>47</v>
      </c>
      <c r="H12" s="27">
        <v>0.2</v>
      </c>
    </row>
    <row r="13" spans="1:14" ht="20.25" x14ac:dyDescent="0.3">
      <c r="A13" s="31">
        <v>88</v>
      </c>
      <c r="B13" s="60" t="s">
        <v>108</v>
      </c>
      <c r="C13" s="27">
        <v>70</v>
      </c>
      <c r="D13" s="27">
        <v>15.6</v>
      </c>
      <c r="E13" s="27">
        <v>2.2000000000000002</v>
      </c>
      <c r="F13" s="27">
        <v>4.2</v>
      </c>
      <c r="G13" s="27">
        <v>95.6</v>
      </c>
      <c r="H13" s="27">
        <v>0.4</v>
      </c>
    </row>
    <row r="14" spans="1:14" ht="20.25" customHeight="1" x14ac:dyDescent="0.3">
      <c r="A14" s="31">
        <v>206</v>
      </c>
      <c r="B14" s="60" t="s">
        <v>57</v>
      </c>
      <c r="C14" s="27">
        <v>150</v>
      </c>
      <c r="D14" s="27">
        <v>13.8</v>
      </c>
      <c r="E14" s="27">
        <v>5.85</v>
      </c>
      <c r="F14" s="27">
        <v>34.26</v>
      </c>
      <c r="G14" s="27">
        <v>238.7</v>
      </c>
      <c r="H14" s="27">
        <v>0.04</v>
      </c>
    </row>
    <row r="15" spans="1:14" ht="20.25" x14ac:dyDescent="0.3">
      <c r="A15" s="31">
        <v>20</v>
      </c>
      <c r="B15" s="60" t="s">
        <v>87</v>
      </c>
      <c r="C15" s="27">
        <v>200</v>
      </c>
      <c r="D15" s="28">
        <v>0.48</v>
      </c>
      <c r="E15" s="28">
        <v>0</v>
      </c>
      <c r="F15" s="28">
        <v>23.2</v>
      </c>
      <c r="G15" s="28">
        <v>89.57</v>
      </c>
      <c r="H15" s="28">
        <v>0.3</v>
      </c>
    </row>
    <row r="16" spans="1:14" ht="20.25" x14ac:dyDescent="0.3">
      <c r="A16" s="31">
        <v>1</v>
      </c>
      <c r="B16" s="60" t="s">
        <v>15</v>
      </c>
      <c r="C16" s="27">
        <v>50</v>
      </c>
      <c r="D16" s="28">
        <v>3.19</v>
      </c>
      <c r="E16" s="28">
        <v>0.49</v>
      </c>
      <c r="F16" s="28">
        <v>20.43</v>
      </c>
      <c r="G16" s="28">
        <v>103</v>
      </c>
      <c r="H16" s="28">
        <v>0</v>
      </c>
    </row>
    <row r="17" spans="1:14" s="5" customFormat="1" ht="20.25" x14ac:dyDescent="0.3">
      <c r="A17" s="31">
        <v>1</v>
      </c>
      <c r="B17" s="60" t="s">
        <v>16</v>
      </c>
      <c r="C17" s="27">
        <v>45</v>
      </c>
      <c r="D17" s="27">
        <v>2.34</v>
      </c>
      <c r="E17" s="27">
        <v>0.54</v>
      </c>
      <c r="F17" s="27">
        <v>19.93</v>
      </c>
      <c r="G17" s="27">
        <v>96</v>
      </c>
      <c r="H17" s="27">
        <v>0</v>
      </c>
    </row>
    <row r="18" spans="1:14" ht="20.25" x14ac:dyDescent="0.3">
      <c r="A18" s="31"/>
      <c r="B18" s="35" t="s">
        <v>4</v>
      </c>
      <c r="C18" s="32"/>
      <c r="D18" s="32">
        <f>SUM(D11:D17)</f>
        <v>38.759999999999991</v>
      </c>
      <c r="E18" s="32">
        <f t="shared" ref="E18:H18" si="2">SUM(E11:E17)</f>
        <v>14.55</v>
      </c>
      <c r="F18" s="32">
        <f t="shared" si="2"/>
        <v>109.85</v>
      </c>
      <c r="G18" s="32">
        <f t="shared" si="2"/>
        <v>715.17</v>
      </c>
      <c r="H18" s="32">
        <f t="shared" si="2"/>
        <v>1.53</v>
      </c>
      <c r="J18" s="1">
        <f>SUM(D18/D28*100)</f>
        <v>60.416179565115733</v>
      </c>
      <c r="K18" s="1">
        <f t="shared" ref="K18:N18" si="3">SUM(E18/E28*100)</f>
        <v>31.507145950627979</v>
      </c>
      <c r="L18" s="1">
        <f t="shared" si="3"/>
        <v>32.483662063459207</v>
      </c>
      <c r="M18" s="1">
        <f t="shared" si="3"/>
        <v>38.576722459261333</v>
      </c>
      <c r="N18" s="1">
        <f t="shared" si="3"/>
        <v>2.526002971768202</v>
      </c>
    </row>
    <row r="19" spans="1:14" ht="16.5" customHeight="1" x14ac:dyDescent="0.3">
      <c r="A19" s="36" t="s">
        <v>8</v>
      </c>
      <c r="B19" s="36"/>
      <c r="C19" s="36"/>
      <c r="D19" s="36"/>
      <c r="E19" s="36"/>
      <c r="F19" s="36"/>
      <c r="G19" s="36"/>
      <c r="H19" s="36"/>
    </row>
    <row r="20" spans="1:14" ht="20.25" x14ac:dyDescent="0.3">
      <c r="A20" s="31">
        <v>479</v>
      </c>
      <c r="B20" s="33" t="s">
        <v>44</v>
      </c>
      <c r="C20" s="27">
        <v>60</v>
      </c>
      <c r="D20" s="27">
        <v>7.42</v>
      </c>
      <c r="E20" s="27">
        <v>1.58</v>
      </c>
      <c r="F20" s="27">
        <v>41.7</v>
      </c>
      <c r="G20" s="27">
        <v>211</v>
      </c>
      <c r="H20" s="27">
        <v>0.2</v>
      </c>
    </row>
    <row r="21" spans="1:14" ht="20.25" x14ac:dyDescent="0.3">
      <c r="A21" s="31">
        <v>31</v>
      </c>
      <c r="B21" s="33" t="s">
        <v>45</v>
      </c>
      <c r="C21" s="27">
        <v>200</v>
      </c>
      <c r="D21" s="27">
        <v>2.5000000000000001E-2</v>
      </c>
      <c r="E21" s="27">
        <v>0.05</v>
      </c>
      <c r="F21" s="27">
        <v>15.83</v>
      </c>
      <c r="G21" s="27">
        <v>61.86</v>
      </c>
      <c r="H21" s="27">
        <v>50</v>
      </c>
    </row>
    <row r="22" spans="1:14" ht="21.75" customHeight="1" x14ac:dyDescent="0.3">
      <c r="A22" s="27"/>
      <c r="B22" s="37" t="s">
        <v>4</v>
      </c>
      <c r="C22" s="32"/>
      <c r="D22" s="32">
        <f>SUM(D20:D21)</f>
        <v>7.4450000000000003</v>
      </c>
      <c r="E22" s="32">
        <f t="shared" ref="E22:H22" si="4">SUM(E20:E21)</f>
        <v>1.6300000000000001</v>
      </c>
      <c r="F22" s="32">
        <f t="shared" si="4"/>
        <v>57.53</v>
      </c>
      <c r="G22" s="32">
        <f t="shared" si="4"/>
        <v>272.86</v>
      </c>
      <c r="H22" s="32">
        <f t="shared" si="4"/>
        <v>50.2</v>
      </c>
      <c r="J22" s="1">
        <f>SUM(D22/D28*100)</f>
        <v>11.604707349388203</v>
      </c>
      <c r="K22" s="1">
        <f t="shared" ref="K22:N22" si="5">SUM(E22/E28*100)</f>
        <v>3.5296665223040278</v>
      </c>
      <c r="L22" s="1">
        <f t="shared" si="5"/>
        <v>17.012153650530802</v>
      </c>
      <c r="M22" s="1">
        <f t="shared" si="5"/>
        <v>14.718241103841114</v>
      </c>
      <c r="N22" s="1">
        <f t="shared" si="5"/>
        <v>82.879313191348857</v>
      </c>
    </row>
    <row r="23" spans="1:14" ht="18.75" customHeight="1" x14ac:dyDescent="0.3">
      <c r="A23" s="36" t="s">
        <v>9</v>
      </c>
      <c r="B23" s="36"/>
      <c r="C23" s="36"/>
      <c r="D23" s="36"/>
      <c r="E23" s="36"/>
      <c r="F23" s="36"/>
      <c r="G23" s="36"/>
      <c r="H23" s="36"/>
    </row>
    <row r="24" spans="1:14" ht="20.25" x14ac:dyDescent="0.3">
      <c r="A24" s="31">
        <v>159</v>
      </c>
      <c r="B24" s="33" t="s">
        <v>80</v>
      </c>
      <c r="C24" s="27">
        <v>200</v>
      </c>
      <c r="D24" s="27">
        <v>5.0999999999999996</v>
      </c>
      <c r="E24" s="27">
        <v>9.6999999999999993</v>
      </c>
      <c r="F24" s="27">
        <v>69.099999999999994</v>
      </c>
      <c r="G24" s="27">
        <v>381.7</v>
      </c>
      <c r="H24" s="27">
        <v>2.2999999999999998</v>
      </c>
    </row>
    <row r="25" spans="1:14" ht="20.25" x14ac:dyDescent="0.3">
      <c r="A25" s="31">
        <v>3</v>
      </c>
      <c r="B25" s="33" t="s">
        <v>46</v>
      </c>
      <c r="C25" s="27">
        <v>200</v>
      </c>
      <c r="D25" s="27">
        <v>0</v>
      </c>
      <c r="E25" s="27">
        <v>0</v>
      </c>
      <c r="F25" s="27">
        <v>14</v>
      </c>
      <c r="G25" s="27">
        <v>52.36</v>
      </c>
      <c r="H25" s="27">
        <v>0</v>
      </c>
    </row>
    <row r="26" spans="1:14" s="8" customFormat="1" ht="18" customHeight="1" x14ac:dyDescent="0.3">
      <c r="A26" s="31">
        <v>1</v>
      </c>
      <c r="B26" s="60" t="s">
        <v>15</v>
      </c>
      <c r="C26" s="27">
        <v>10</v>
      </c>
      <c r="D26" s="28">
        <v>3.19</v>
      </c>
      <c r="E26" s="28">
        <v>0.49</v>
      </c>
      <c r="F26" s="28">
        <v>20.43</v>
      </c>
      <c r="G26" s="28">
        <v>103</v>
      </c>
      <c r="H26" s="28">
        <v>0</v>
      </c>
    </row>
    <row r="27" spans="1:14" ht="18" customHeight="1" thickBot="1" x14ac:dyDescent="0.35">
      <c r="A27" s="38"/>
      <c r="B27" s="39" t="s">
        <v>4</v>
      </c>
      <c r="C27" s="40"/>
      <c r="D27" s="40">
        <f>SUM(D24:D26)</f>
        <v>8.2899999999999991</v>
      </c>
      <c r="E27" s="40">
        <f t="shared" ref="E27:G27" si="6">SUM(E24:E26)</f>
        <v>10.19</v>
      </c>
      <c r="F27" s="40">
        <f t="shared" si="6"/>
        <v>103.53</v>
      </c>
      <c r="G27" s="40">
        <f t="shared" si="6"/>
        <v>537.05999999999995</v>
      </c>
      <c r="H27" s="40">
        <f>SUM(H24:H26)</f>
        <v>2.2999999999999998</v>
      </c>
      <c r="J27" s="1">
        <f>SUM(D27/D28*100)</f>
        <v>12.921829943106541</v>
      </c>
      <c r="K27" s="1">
        <f t="shared" ref="K27:N27" si="7">SUM(E27/E28*100)</f>
        <v>22.065829363360763</v>
      </c>
      <c r="L27" s="1">
        <f t="shared" si="7"/>
        <v>30.614779548747673</v>
      </c>
      <c r="M27" s="1">
        <f t="shared" si="7"/>
        <v>28.969356326427132</v>
      </c>
      <c r="N27" s="1">
        <f t="shared" si="7"/>
        <v>3.7972593693247481</v>
      </c>
    </row>
    <row r="28" spans="1:14" ht="21" customHeight="1" thickBot="1" x14ac:dyDescent="0.35">
      <c r="A28" s="41"/>
      <c r="B28" s="42" t="s">
        <v>5</v>
      </c>
      <c r="C28" s="43"/>
      <c r="D28" s="43">
        <f t="shared" ref="D28:H28" si="8">SUM(D7+D9+D18+D22+D27)</f>
        <v>64.154999999999987</v>
      </c>
      <c r="E28" s="43">
        <f t="shared" si="8"/>
        <v>46.18</v>
      </c>
      <c r="F28" s="43">
        <f t="shared" si="8"/>
        <v>338.16999999999996</v>
      </c>
      <c r="G28" s="43">
        <f t="shared" si="8"/>
        <v>1853.8899999999999</v>
      </c>
      <c r="H28" s="43">
        <f t="shared" si="8"/>
        <v>60.57</v>
      </c>
    </row>
    <row r="29" spans="1:14" ht="24.75" customHeight="1" x14ac:dyDescent="0.3">
      <c r="A29" s="107" t="s">
        <v>106</v>
      </c>
      <c r="B29" s="107"/>
      <c r="C29" s="107"/>
      <c r="D29" s="107"/>
      <c r="E29" s="107"/>
      <c r="F29" s="107"/>
      <c r="G29" s="107"/>
      <c r="H29" s="107"/>
    </row>
    <row r="30" spans="1:14" ht="59.25" customHeight="1" x14ac:dyDescent="0.3">
      <c r="A30" s="25" t="s">
        <v>13</v>
      </c>
      <c r="B30" s="25" t="s">
        <v>11</v>
      </c>
      <c r="C30" s="25" t="s">
        <v>0</v>
      </c>
      <c r="D30" s="25" t="s">
        <v>1</v>
      </c>
      <c r="E30" s="25" t="s">
        <v>2</v>
      </c>
      <c r="F30" s="25" t="s">
        <v>3</v>
      </c>
      <c r="G30" s="25" t="s">
        <v>10</v>
      </c>
      <c r="H30" s="25" t="s">
        <v>14</v>
      </c>
      <c r="J30" s="25" t="s">
        <v>1</v>
      </c>
      <c r="K30" s="25" t="s">
        <v>2</v>
      </c>
      <c r="L30" s="25" t="s">
        <v>3</v>
      </c>
      <c r="M30" s="25" t="s">
        <v>10</v>
      </c>
      <c r="N30" s="25" t="s">
        <v>105</v>
      </c>
    </row>
    <row r="31" spans="1:14" ht="18.75" customHeight="1" x14ac:dyDescent="0.3">
      <c r="A31" s="104" t="s">
        <v>6</v>
      </c>
      <c r="B31" s="105"/>
      <c r="C31" s="105"/>
      <c r="D31" s="105"/>
      <c r="E31" s="105"/>
      <c r="F31" s="105"/>
      <c r="G31" s="105"/>
      <c r="H31" s="105"/>
    </row>
    <row r="32" spans="1:14" ht="20.25" x14ac:dyDescent="0.3">
      <c r="A32" s="26">
        <v>7</v>
      </c>
      <c r="B32" s="58" t="s">
        <v>112</v>
      </c>
      <c r="C32" s="27">
        <v>150</v>
      </c>
      <c r="D32" s="28">
        <v>5.22</v>
      </c>
      <c r="E32" s="28">
        <v>8.4600000000000009</v>
      </c>
      <c r="F32" s="28">
        <v>20.350000000000001</v>
      </c>
      <c r="G32" s="28">
        <v>176.96</v>
      </c>
      <c r="H32" s="28">
        <v>1.34</v>
      </c>
    </row>
    <row r="33" spans="1:14" ht="20.25" x14ac:dyDescent="0.3">
      <c r="A33" s="26">
        <v>3</v>
      </c>
      <c r="B33" s="58" t="s">
        <v>46</v>
      </c>
      <c r="C33" s="27">
        <v>150</v>
      </c>
      <c r="D33" s="28">
        <v>0</v>
      </c>
      <c r="E33" s="28">
        <v>0</v>
      </c>
      <c r="F33" s="28">
        <v>12</v>
      </c>
      <c r="G33" s="28">
        <v>44.88</v>
      </c>
      <c r="H33" s="28">
        <v>0</v>
      </c>
    </row>
    <row r="34" spans="1:14" ht="20.25" x14ac:dyDescent="0.3">
      <c r="A34" s="26">
        <v>1</v>
      </c>
      <c r="B34" s="58" t="s">
        <v>126</v>
      </c>
      <c r="C34" s="86" t="s">
        <v>102</v>
      </c>
      <c r="D34" s="28">
        <v>1.71</v>
      </c>
      <c r="E34" s="28">
        <v>5.28</v>
      </c>
      <c r="F34" s="28">
        <v>10.23</v>
      </c>
      <c r="G34" s="28">
        <v>9.52</v>
      </c>
      <c r="H34" s="28">
        <v>0</v>
      </c>
    </row>
    <row r="35" spans="1:14" ht="20.25" x14ac:dyDescent="0.3">
      <c r="A35" s="26"/>
      <c r="B35" s="29" t="s">
        <v>4</v>
      </c>
      <c r="C35" s="27"/>
      <c r="D35" s="30">
        <f>SUM(D32:D34)</f>
        <v>6.93</v>
      </c>
      <c r="E35" s="30">
        <f>SUM(E32:E34)</f>
        <v>13.740000000000002</v>
      </c>
      <c r="F35" s="30">
        <f>SUM(F32:F34)</f>
        <v>42.58</v>
      </c>
      <c r="G35" s="30">
        <f>SUM(G32:G34)</f>
        <v>231.36</v>
      </c>
      <c r="H35" s="30">
        <f>SUM(H32:H34)</f>
        <v>1.34</v>
      </c>
      <c r="J35" s="1">
        <f>SUM(D35/D56*100)</f>
        <v>13.225190839694658</v>
      </c>
      <c r="K35" s="1">
        <f t="shared" ref="K35:N35" si="9">SUM(E35/E56*100)</f>
        <v>38.923512747875364</v>
      </c>
      <c r="L35" s="1">
        <f t="shared" si="9"/>
        <v>16.517320299468562</v>
      </c>
      <c r="M35" s="1">
        <f t="shared" si="9"/>
        <v>15.89382135938337</v>
      </c>
      <c r="N35" s="1">
        <f t="shared" si="9"/>
        <v>2.7172259961472163</v>
      </c>
    </row>
    <row r="36" spans="1:14" ht="18" customHeight="1" x14ac:dyDescent="0.3">
      <c r="A36" s="106" t="s">
        <v>17</v>
      </c>
      <c r="B36" s="106"/>
      <c r="C36" s="106"/>
      <c r="D36" s="106"/>
      <c r="E36" s="106"/>
      <c r="F36" s="106"/>
      <c r="G36" s="106"/>
      <c r="H36" s="106"/>
    </row>
    <row r="37" spans="1:14" ht="20.25" x14ac:dyDescent="0.3">
      <c r="A37" s="31">
        <v>3</v>
      </c>
      <c r="B37" s="58" t="s">
        <v>90</v>
      </c>
      <c r="C37" s="27">
        <v>100</v>
      </c>
      <c r="D37" s="27">
        <v>0.3</v>
      </c>
      <c r="E37" s="27">
        <v>0.4</v>
      </c>
      <c r="F37" s="27">
        <v>10.3</v>
      </c>
      <c r="G37" s="27">
        <v>47</v>
      </c>
      <c r="H37" s="27">
        <v>5</v>
      </c>
      <c r="J37" s="1">
        <f>SUM(D37/D56*100)</f>
        <v>0.57251908396946571</v>
      </c>
      <c r="K37" s="1">
        <f t="shared" ref="K37:N37" si="10">SUM(E37/E56*100)</f>
        <v>1.1331444759206801</v>
      </c>
      <c r="L37" s="1">
        <f t="shared" si="10"/>
        <v>3.9955002133519537</v>
      </c>
      <c r="M37" s="1">
        <f t="shared" si="10"/>
        <v>3.228775950427984</v>
      </c>
      <c r="N37" s="1">
        <f t="shared" si="10"/>
        <v>10.138902970698568</v>
      </c>
    </row>
    <row r="38" spans="1:14" ht="20.25" customHeight="1" x14ac:dyDescent="0.3">
      <c r="A38" s="106" t="s">
        <v>7</v>
      </c>
      <c r="B38" s="106"/>
      <c r="C38" s="106"/>
      <c r="D38" s="106"/>
      <c r="E38" s="106"/>
      <c r="F38" s="106"/>
      <c r="G38" s="106"/>
      <c r="H38" s="106"/>
    </row>
    <row r="39" spans="1:14" ht="20.25" x14ac:dyDescent="0.3">
      <c r="A39" s="31">
        <v>35</v>
      </c>
      <c r="B39" s="59" t="s">
        <v>107</v>
      </c>
      <c r="C39" s="27">
        <v>40</v>
      </c>
      <c r="D39" s="27">
        <v>0.32</v>
      </c>
      <c r="E39" s="27">
        <v>3.01</v>
      </c>
      <c r="F39" s="27">
        <v>1.46</v>
      </c>
      <c r="G39" s="27">
        <v>33.1</v>
      </c>
      <c r="H39" s="27">
        <v>0.38</v>
      </c>
    </row>
    <row r="40" spans="1:14" ht="24" customHeight="1" x14ac:dyDescent="0.3">
      <c r="A40" s="31">
        <v>48</v>
      </c>
      <c r="B40" s="61" t="s">
        <v>91</v>
      </c>
      <c r="C40" s="27">
        <v>150</v>
      </c>
      <c r="D40" s="27">
        <v>2.85</v>
      </c>
      <c r="E40" s="27">
        <v>1.45</v>
      </c>
      <c r="F40" s="27">
        <v>5.6</v>
      </c>
      <c r="G40" s="27">
        <v>47</v>
      </c>
      <c r="H40" s="27">
        <v>0.2</v>
      </c>
    </row>
    <row r="41" spans="1:14" ht="20.25" x14ac:dyDescent="0.3">
      <c r="A41" s="31">
        <v>88</v>
      </c>
      <c r="B41" s="60" t="s">
        <v>108</v>
      </c>
      <c r="C41" s="27">
        <v>70</v>
      </c>
      <c r="D41" s="27">
        <v>15.6</v>
      </c>
      <c r="E41" s="27">
        <v>2.2000000000000002</v>
      </c>
      <c r="F41" s="27">
        <v>4.2</v>
      </c>
      <c r="G41" s="27">
        <v>95.6</v>
      </c>
      <c r="H41" s="27">
        <v>0.4</v>
      </c>
    </row>
    <row r="42" spans="1:14" ht="20.25" x14ac:dyDescent="0.3">
      <c r="A42" s="31">
        <v>206</v>
      </c>
      <c r="B42" s="60" t="s">
        <v>57</v>
      </c>
      <c r="C42" s="27">
        <v>130</v>
      </c>
      <c r="D42" s="27">
        <v>11.5</v>
      </c>
      <c r="E42" s="27">
        <v>4.6500000000000004</v>
      </c>
      <c r="F42" s="27">
        <v>28.55</v>
      </c>
      <c r="G42" s="27">
        <v>198.9</v>
      </c>
      <c r="H42" s="27">
        <v>3.5000000000000003E-2</v>
      </c>
    </row>
    <row r="43" spans="1:14" ht="16.5" customHeight="1" x14ac:dyDescent="0.3">
      <c r="A43" s="31">
        <v>20</v>
      </c>
      <c r="B43" s="60" t="s">
        <v>87</v>
      </c>
      <c r="C43" s="27">
        <v>150</v>
      </c>
      <c r="D43" s="28">
        <v>0.32</v>
      </c>
      <c r="E43" s="28">
        <v>0</v>
      </c>
      <c r="F43" s="28">
        <v>17.8</v>
      </c>
      <c r="G43" s="28">
        <v>68.44</v>
      </c>
      <c r="H43" s="28">
        <v>0.2</v>
      </c>
    </row>
    <row r="44" spans="1:14" ht="20.25" x14ac:dyDescent="0.3">
      <c r="A44" s="31">
        <v>1</v>
      </c>
      <c r="B44" s="60" t="s">
        <v>15</v>
      </c>
      <c r="C44" s="27">
        <v>30</v>
      </c>
      <c r="D44" s="28">
        <v>2.13</v>
      </c>
      <c r="E44" s="28">
        <v>0.33</v>
      </c>
      <c r="F44" s="28">
        <v>13.92</v>
      </c>
      <c r="G44" s="28">
        <v>68.7</v>
      </c>
      <c r="H44" s="28">
        <v>0</v>
      </c>
    </row>
    <row r="45" spans="1:14" ht="20.25" x14ac:dyDescent="0.3">
      <c r="A45" s="31">
        <v>1</v>
      </c>
      <c r="B45" s="60" t="s">
        <v>16</v>
      </c>
      <c r="C45" s="27">
        <v>30</v>
      </c>
      <c r="D45" s="27">
        <v>1.56</v>
      </c>
      <c r="E45" s="27">
        <v>0.36</v>
      </c>
      <c r="F45" s="27">
        <v>13.29</v>
      </c>
      <c r="G45" s="27">
        <v>64.2</v>
      </c>
      <c r="H45" s="27">
        <v>0</v>
      </c>
    </row>
    <row r="46" spans="1:14" ht="16.5" customHeight="1" x14ac:dyDescent="0.3">
      <c r="A46" s="91"/>
      <c r="B46" s="92" t="s">
        <v>4</v>
      </c>
      <c r="C46" s="32"/>
      <c r="D46" s="32">
        <f>SUM(D39:D45)</f>
        <v>34.28</v>
      </c>
      <c r="E46" s="32">
        <f t="shared" ref="E46:H46" si="11">SUM(E39:E45)</f>
        <v>12</v>
      </c>
      <c r="F46" s="32">
        <f t="shared" si="11"/>
        <v>84.82</v>
      </c>
      <c r="G46" s="32">
        <f t="shared" si="11"/>
        <v>575.94000000000005</v>
      </c>
      <c r="H46" s="32">
        <f t="shared" si="11"/>
        <v>1.2150000000000001</v>
      </c>
      <c r="J46" s="1">
        <f>SUM(D46/D56*100)</f>
        <v>65.419847328244288</v>
      </c>
      <c r="K46" s="1">
        <f t="shared" ref="K46:N46" si="12">SUM(E46/E56*100)</f>
        <v>33.994334277620396</v>
      </c>
      <c r="L46" s="1">
        <f t="shared" si="12"/>
        <v>32.902750300632299</v>
      </c>
      <c r="M46" s="1">
        <f t="shared" si="12"/>
        <v>39.565557891265811</v>
      </c>
      <c r="N46" s="1">
        <f t="shared" si="12"/>
        <v>2.4637534218797521</v>
      </c>
    </row>
    <row r="47" spans="1:14" ht="18.75" customHeight="1" x14ac:dyDescent="0.3">
      <c r="A47" s="62" t="s">
        <v>8</v>
      </c>
      <c r="B47" s="93"/>
      <c r="C47" s="62"/>
      <c r="D47" s="62"/>
      <c r="E47" s="62"/>
      <c r="F47" s="62"/>
      <c r="G47" s="62"/>
      <c r="H47" s="62"/>
    </row>
    <row r="48" spans="1:14" ht="20.25" x14ac:dyDescent="0.3">
      <c r="A48" s="31">
        <v>479</v>
      </c>
      <c r="B48" s="33" t="s">
        <v>44</v>
      </c>
      <c r="C48" s="27">
        <v>50</v>
      </c>
      <c r="D48" s="27">
        <v>4.6399999999999997</v>
      </c>
      <c r="E48" s="27">
        <v>0.99</v>
      </c>
      <c r="F48" s="27">
        <v>26.11</v>
      </c>
      <c r="G48" s="27">
        <v>132</v>
      </c>
      <c r="H48" s="27">
        <v>0.13</v>
      </c>
    </row>
    <row r="49" spans="1:14" ht="20.25" x14ac:dyDescent="0.3">
      <c r="A49" s="31">
        <v>31</v>
      </c>
      <c r="B49" s="33" t="s">
        <v>45</v>
      </c>
      <c r="C49" s="27">
        <v>150</v>
      </c>
      <c r="D49" s="27">
        <v>0.02</v>
      </c>
      <c r="E49" s="27">
        <v>0.04</v>
      </c>
      <c r="F49" s="27">
        <v>13.46</v>
      </c>
      <c r="G49" s="27">
        <v>52.48</v>
      </c>
      <c r="H49" s="27">
        <v>40</v>
      </c>
    </row>
    <row r="50" spans="1:14" ht="20.25" x14ac:dyDescent="0.3">
      <c r="A50" s="27"/>
      <c r="B50" s="94" t="s">
        <v>4</v>
      </c>
      <c r="C50" s="32"/>
      <c r="D50" s="32">
        <f>SUM(D48:D49)</f>
        <v>4.6599999999999993</v>
      </c>
      <c r="E50" s="32">
        <f t="shared" ref="E50:H50" si="13">SUM(E48:E49)</f>
        <v>1.03</v>
      </c>
      <c r="F50" s="32">
        <f t="shared" si="13"/>
        <v>39.57</v>
      </c>
      <c r="G50" s="32">
        <f t="shared" si="13"/>
        <v>184.48</v>
      </c>
      <c r="H50" s="32">
        <f t="shared" si="13"/>
        <v>40.130000000000003</v>
      </c>
      <c r="J50" s="1">
        <f>SUM(D50/D56*100)</f>
        <v>8.8931297709923669</v>
      </c>
      <c r="K50" s="1">
        <f t="shared" ref="K50:N50" si="14">SUM(E50/E56*100)</f>
        <v>2.9178470254957514</v>
      </c>
      <c r="L50" s="1">
        <f t="shared" si="14"/>
        <v>15.349703246828817</v>
      </c>
      <c r="M50" s="1">
        <f t="shared" si="14"/>
        <v>12.673289092233073</v>
      </c>
      <c r="N50" s="1">
        <f t="shared" si="14"/>
        <v>81.37483524282672</v>
      </c>
    </row>
    <row r="51" spans="1:14" ht="17.25" customHeight="1" x14ac:dyDescent="0.3">
      <c r="A51" s="62" t="s">
        <v>9</v>
      </c>
      <c r="B51" s="62"/>
      <c r="C51" s="62"/>
      <c r="D51" s="62"/>
      <c r="E51" s="62"/>
      <c r="F51" s="62"/>
      <c r="G51" s="62"/>
      <c r="H51" s="62"/>
    </row>
    <row r="52" spans="1:14" ht="16.5" customHeight="1" x14ac:dyDescent="0.3">
      <c r="A52" s="91">
        <v>159</v>
      </c>
      <c r="B52" s="33" t="s">
        <v>80</v>
      </c>
      <c r="C52" s="27">
        <v>150</v>
      </c>
      <c r="D52" s="27">
        <v>4.0999999999999996</v>
      </c>
      <c r="E52" s="27">
        <v>7.8</v>
      </c>
      <c r="F52" s="27">
        <v>54.6</v>
      </c>
      <c r="G52" s="27">
        <v>303.3</v>
      </c>
      <c r="H52" s="27">
        <v>1.63</v>
      </c>
    </row>
    <row r="53" spans="1:14" ht="17.25" customHeight="1" x14ac:dyDescent="0.3">
      <c r="A53" s="31">
        <v>3</v>
      </c>
      <c r="B53" s="33" t="s">
        <v>46</v>
      </c>
      <c r="C53" s="27">
        <v>150</v>
      </c>
      <c r="D53" s="27">
        <v>0</v>
      </c>
      <c r="E53" s="27">
        <v>0</v>
      </c>
      <c r="F53" s="27">
        <v>12</v>
      </c>
      <c r="G53" s="27">
        <v>44.88</v>
      </c>
      <c r="H53" s="27">
        <v>0</v>
      </c>
    </row>
    <row r="54" spans="1:14" ht="16.5" customHeight="1" x14ac:dyDescent="0.3">
      <c r="A54" s="31">
        <v>1</v>
      </c>
      <c r="B54" s="60" t="s">
        <v>15</v>
      </c>
      <c r="C54" s="27">
        <v>10</v>
      </c>
      <c r="D54" s="28">
        <v>2.13</v>
      </c>
      <c r="E54" s="28">
        <v>0.33</v>
      </c>
      <c r="F54" s="28">
        <v>13.92</v>
      </c>
      <c r="G54" s="28">
        <v>68.7</v>
      </c>
      <c r="H54" s="28">
        <v>0</v>
      </c>
    </row>
    <row r="55" spans="1:14" ht="20.25" customHeight="1" thickBot="1" x14ac:dyDescent="0.35">
      <c r="A55" s="38"/>
      <c r="B55" s="95" t="s">
        <v>4</v>
      </c>
      <c r="C55" s="40"/>
      <c r="D55" s="40">
        <f>SUM(D52:D54)</f>
        <v>6.2299999999999995</v>
      </c>
      <c r="E55" s="40">
        <f t="shared" ref="E55:G55" si="15">SUM(E52:E54)</f>
        <v>8.129999999999999</v>
      </c>
      <c r="F55" s="40">
        <f t="shared" si="15"/>
        <v>80.52</v>
      </c>
      <c r="G55" s="40">
        <f t="shared" si="15"/>
        <v>416.88</v>
      </c>
      <c r="H55" s="40">
        <f>SUM(H52:H54)</f>
        <v>1.63</v>
      </c>
      <c r="J55" s="1">
        <f>SUM(D55/D56*100)</f>
        <v>11.889312977099237</v>
      </c>
      <c r="K55" s="1">
        <f t="shared" ref="K55:N55" si="16">SUM(E55/E56*100)</f>
        <v>23.03116147308782</v>
      </c>
      <c r="L55" s="1">
        <f t="shared" si="16"/>
        <v>31.234725939718377</v>
      </c>
      <c r="M55" s="1">
        <f t="shared" si="16"/>
        <v>28.638555706689743</v>
      </c>
      <c r="N55" s="1">
        <f t="shared" si="16"/>
        <v>3.3052823684477333</v>
      </c>
    </row>
    <row r="56" spans="1:14" ht="18" customHeight="1" thickBot="1" x14ac:dyDescent="0.35">
      <c r="A56" s="41"/>
      <c r="B56" s="96" t="s">
        <v>5</v>
      </c>
      <c r="C56" s="43"/>
      <c r="D56" s="97">
        <f>SUM(+D50+D46+D37+D35+D55)</f>
        <v>52.399999999999991</v>
      </c>
      <c r="E56" s="46">
        <f t="shared" ref="E56:H56" si="17">SUM(+E50+E46+E37+E35+E55)</f>
        <v>35.299999999999997</v>
      </c>
      <c r="F56" s="46">
        <f t="shared" si="17"/>
        <v>257.78999999999996</v>
      </c>
      <c r="G56" s="46">
        <f t="shared" si="17"/>
        <v>1455.6600000000003</v>
      </c>
      <c r="H56" s="46">
        <f t="shared" si="17"/>
        <v>49.315000000000012</v>
      </c>
    </row>
    <row r="57" spans="1:14" ht="20.25" x14ac:dyDescent="0.3">
      <c r="A57" s="24"/>
      <c r="B57" s="24"/>
      <c r="C57" s="24"/>
      <c r="D57" s="24"/>
      <c r="E57" s="24"/>
      <c r="F57" s="24"/>
      <c r="G57" s="24"/>
      <c r="H57" s="24"/>
    </row>
    <row r="58" spans="1:14" ht="20.25" x14ac:dyDescent="0.3">
      <c r="A58" s="24"/>
      <c r="B58" s="24"/>
      <c r="C58" s="24"/>
      <c r="D58" s="24"/>
      <c r="E58" s="24"/>
      <c r="F58" s="24"/>
      <c r="G58" s="24"/>
      <c r="H58" s="24"/>
    </row>
  </sheetData>
  <mergeCells count="8">
    <mergeCell ref="A31:H31"/>
    <mergeCell ref="A36:H36"/>
    <mergeCell ref="A38:H38"/>
    <mergeCell ref="A1:H1"/>
    <mergeCell ref="A3:H3"/>
    <mergeCell ref="A10:H10"/>
    <mergeCell ref="A8:H8"/>
    <mergeCell ref="A29:H29"/>
  </mergeCells>
  <pageMargins left="0.7" right="0.7" top="0.75" bottom="0.75" header="0.3" footer="0.3"/>
  <pageSetup paperSize="9"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view="pageBreakPreview" topLeftCell="A22" zoomScale="60" zoomScaleNormal="60" workbookViewId="0">
      <selection activeCell="B38" sqref="B38"/>
    </sheetView>
  </sheetViews>
  <sheetFormatPr defaultColWidth="9.140625" defaultRowHeight="21" x14ac:dyDescent="0.35"/>
  <cols>
    <col min="1" max="1" width="12.140625" style="54" customWidth="1"/>
    <col min="2" max="2" width="76.140625" style="54" customWidth="1"/>
    <col min="3" max="6" width="12.140625" style="54" customWidth="1"/>
    <col min="7" max="7" width="20.5703125" style="54" customWidth="1"/>
    <col min="8" max="8" width="14.85546875" style="54" customWidth="1"/>
    <col min="9" max="16384" width="9.140625" style="54"/>
  </cols>
  <sheetData>
    <row r="1" spans="1:14" s="9" customFormat="1" ht="34.15" customHeight="1" x14ac:dyDescent="0.3">
      <c r="A1" s="107" t="s">
        <v>36</v>
      </c>
      <c r="B1" s="107"/>
      <c r="C1" s="107"/>
      <c r="D1" s="107"/>
      <c r="E1" s="107"/>
      <c r="F1" s="107"/>
      <c r="G1" s="107"/>
      <c r="H1" s="107"/>
    </row>
    <row r="2" spans="1:14" s="44" customFormat="1" ht="67.5" customHeight="1" x14ac:dyDescent="0.25">
      <c r="A2" s="25" t="s">
        <v>13</v>
      </c>
      <c r="B2" s="25" t="s">
        <v>11</v>
      </c>
      <c r="C2" s="25" t="s">
        <v>0</v>
      </c>
      <c r="D2" s="25" t="s">
        <v>1</v>
      </c>
      <c r="E2" s="25" t="s">
        <v>2</v>
      </c>
      <c r="F2" s="25" t="s">
        <v>3</v>
      </c>
      <c r="G2" s="25" t="s">
        <v>10</v>
      </c>
      <c r="H2" s="25" t="s">
        <v>14</v>
      </c>
      <c r="J2" s="25" t="s">
        <v>1</v>
      </c>
      <c r="K2" s="25" t="s">
        <v>2</v>
      </c>
      <c r="L2" s="25" t="s">
        <v>3</v>
      </c>
      <c r="M2" s="25" t="s">
        <v>10</v>
      </c>
      <c r="N2" s="25" t="s">
        <v>14</v>
      </c>
    </row>
    <row r="3" spans="1:14" s="24" customFormat="1" ht="24.75" customHeight="1" x14ac:dyDescent="0.3">
      <c r="A3" s="104" t="s">
        <v>6</v>
      </c>
      <c r="B3" s="105"/>
      <c r="C3" s="105"/>
      <c r="D3" s="105"/>
      <c r="E3" s="105"/>
      <c r="F3" s="105"/>
      <c r="G3" s="105"/>
      <c r="H3" s="105"/>
    </row>
    <row r="4" spans="1:14" s="24" customFormat="1" ht="21" customHeight="1" x14ac:dyDescent="0.3">
      <c r="A4" s="26">
        <v>230</v>
      </c>
      <c r="B4" s="27" t="s">
        <v>78</v>
      </c>
      <c r="C4" s="27">
        <v>155</v>
      </c>
      <c r="D4" s="28">
        <v>21.89</v>
      </c>
      <c r="E4" s="28">
        <v>16.03</v>
      </c>
      <c r="F4" s="28">
        <v>22.6</v>
      </c>
      <c r="G4" s="28">
        <v>321</v>
      </c>
      <c r="H4" s="28">
        <v>0.28000000000000003</v>
      </c>
    </row>
    <row r="5" spans="1:14" s="24" customFormat="1" ht="21" customHeight="1" x14ac:dyDescent="0.3">
      <c r="A5" s="26">
        <v>260</v>
      </c>
      <c r="B5" s="27" t="s">
        <v>46</v>
      </c>
      <c r="C5" s="27">
        <v>200</v>
      </c>
      <c r="D5" s="28">
        <v>0.09</v>
      </c>
      <c r="E5" s="28">
        <v>0.01</v>
      </c>
      <c r="F5" s="28">
        <v>14.3</v>
      </c>
      <c r="G5" s="28">
        <v>55.66</v>
      </c>
      <c r="H5" s="28">
        <v>4</v>
      </c>
    </row>
    <row r="6" spans="1:14" s="24" customFormat="1" ht="21" customHeight="1" x14ac:dyDescent="0.3">
      <c r="A6" s="26">
        <v>1</v>
      </c>
      <c r="B6" s="27" t="s">
        <v>126</v>
      </c>
      <c r="C6" s="86" t="s">
        <v>101</v>
      </c>
      <c r="D6" s="28">
        <v>3.06</v>
      </c>
      <c r="E6" s="28">
        <v>9.43</v>
      </c>
      <c r="F6" s="28">
        <v>18.27</v>
      </c>
      <c r="G6" s="28">
        <v>9.52</v>
      </c>
      <c r="H6" s="28">
        <v>0</v>
      </c>
    </row>
    <row r="7" spans="1:14" s="24" customFormat="1" ht="21" customHeight="1" x14ac:dyDescent="0.3">
      <c r="A7" s="26"/>
      <c r="B7" s="29" t="s">
        <v>20</v>
      </c>
      <c r="C7" s="27"/>
      <c r="D7" s="30">
        <f>SUM(D3:D6)</f>
        <v>25.04</v>
      </c>
      <c r="E7" s="30">
        <f>SUM(E3:E6)</f>
        <v>25.470000000000002</v>
      </c>
      <c r="F7" s="30">
        <f>SUM(F3:F6)</f>
        <v>55.17</v>
      </c>
      <c r="G7" s="30">
        <f>SUM(G3:G6)</f>
        <v>386.17999999999995</v>
      </c>
      <c r="H7" s="30">
        <f>SUM(H3:H6)</f>
        <v>4.28</v>
      </c>
      <c r="J7" s="24">
        <f>SUM(D7/D26*100)</f>
        <v>29.909221213569033</v>
      </c>
      <c r="K7" s="24">
        <f>SUM(E7/E26*100)</f>
        <v>32.582832288601779</v>
      </c>
      <c r="L7" s="24">
        <f>SUM(F7/F26*100)</f>
        <v>19.450712170356795</v>
      </c>
      <c r="M7" s="24">
        <f>SUM(G7/G26*100)</f>
        <v>21.533880537092383</v>
      </c>
      <c r="N7" s="24">
        <f>SUM(H7/H26*100)</f>
        <v>8.2801315534919713</v>
      </c>
    </row>
    <row r="8" spans="1:14" s="24" customFormat="1" ht="24.75" customHeight="1" x14ac:dyDescent="0.3">
      <c r="A8" s="31"/>
      <c r="B8" s="58"/>
      <c r="C8" s="27"/>
      <c r="D8" s="27"/>
      <c r="E8" s="27"/>
      <c r="F8" s="27"/>
      <c r="G8" s="27"/>
      <c r="H8" s="27"/>
    </row>
    <row r="9" spans="1:14" s="24" customFormat="1" ht="21" customHeight="1" x14ac:dyDescent="0.3">
      <c r="A9" s="106" t="s">
        <v>7</v>
      </c>
      <c r="B9" s="106"/>
      <c r="C9" s="106"/>
      <c r="D9" s="106"/>
      <c r="E9" s="106"/>
      <c r="F9" s="106"/>
      <c r="G9" s="106"/>
      <c r="H9" s="106"/>
      <c r="J9" s="24">
        <f>SUM(ВТОРНИК!D9/D26*100)</f>
        <v>0.3583373148590539</v>
      </c>
      <c r="K9" s="24">
        <f>SUM(ВТОРНИК!E9/E26*100)</f>
        <v>0.51170525777152376</v>
      </c>
      <c r="L9" s="24">
        <f>SUM(ВТОРНИК!F9/F26*100)</f>
        <v>3.6313637004653794</v>
      </c>
      <c r="M9" s="24">
        <f>SUM(ВТОРНИК!G9/G26*100)</f>
        <v>2.6207788731766066</v>
      </c>
      <c r="N9" s="24">
        <f>SUM(ВТОРНИК!H9/H26*100)</f>
        <v>9.6730508802476294</v>
      </c>
    </row>
    <row r="10" spans="1:14" s="24" customFormat="1" ht="24.75" customHeight="1" x14ac:dyDescent="0.3">
      <c r="A10" s="31">
        <v>33</v>
      </c>
      <c r="B10" s="33" t="s">
        <v>118</v>
      </c>
      <c r="C10" s="27">
        <v>60</v>
      </c>
      <c r="D10" s="27">
        <v>0.85</v>
      </c>
      <c r="E10" s="27">
        <v>3.65</v>
      </c>
      <c r="F10" s="27">
        <v>5.19</v>
      </c>
      <c r="G10" s="27">
        <v>56.34</v>
      </c>
      <c r="H10" s="27">
        <v>5.7</v>
      </c>
    </row>
    <row r="11" spans="1:14" s="24" customFormat="1" ht="21" customHeight="1" x14ac:dyDescent="0.3">
      <c r="A11" s="31">
        <v>7</v>
      </c>
      <c r="B11" s="33" t="s">
        <v>148</v>
      </c>
      <c r="C11" s="27">
        <v>200</v>
      </c>
      <c r="D11" s="27">
        <v>6.06</v>
      </c>
      <c r="E11" s="27">
        <v>10.18</v>
      </c>
      <c r="F11" s="27">
        <v>17.350000000000001</v>
      </c>
      <c r="G11" s="27">
        <v>183.4</v>
      </c>
      <c r="H11" s="27">
        <v>29.03</v>
      </c>
    </row>
    <row r="12" spans="1:14" s="24" customFormat="1" ht="21" customHeight="1" x14ac:dyDescent="0.3">
      <c r="A12" s="31">
        <v>7</v>
      </c>
      <c r="B12" s="60" t="s">
        <v>119</v>
      </c>
      <c r="C12" s="27">
        <v>220</v>
      </c>
      <c r="D12" s="27">
        <v>15.25</v>
      </c>
      <c r="E12" s="27">
        <v>18.899999999999999</v>
      </c>
      <c r="F12" s="27">
        <v>39.1</v>
      </c>
      <c r="G12" s="27">
        <v>389.91</v>
      </c>
      <c r="H12" s="27">
        <v>1.58</v>
      </c>
    </row>
    <row r="13" spans="1:14" s="24" customFormat="1" ht="21" customHeight="1" x14ac:dyDescent="0.3">
      <c r="A13" s="31">
        <v>20</v>
      </c>
      <c r="B13" s="60" t="s">
        <v>87</v>
      </c>
      <c r="C13" s="27">
        <v>200</v>
      </c>
      <c r="D13" s="28">
        <v>0.48</v>
      </c>
      <c r="E13" s="28">
        <v>0</v>
      </c>
      <c r="F13" s="28">
        <v>23.2</v>
      </c>
      <c r="G13" s="28">
        <v>89.57</v>
      </c>
      <c r="H13" s="28">
        <v>0.3</v>
      </c>
    </row>
    <row r="14" spans="1:14" s="24" customFormat="1" ht="21" customHeight="1" x14ac:dyDescent="0.3">
      <c r="A14" s="31">
        <v>1</v>
      </c>
      <c r="B14" s="60" t="s">
        <v>15</v>
      </c>
      <c r="C14" s="27">
        <v>50</v>
      </c>
      <c r="D14" s="28">
        <v>3.19</v>
      </c>
      <c r="E14" s="28">
        <v>0.49</v>
      </c>
      <c r="F14" s="28">
        <v>20.43</v>
      </c>
      <c r="G14" s="28">
        <v>103</v>
      </c>
      <c r="H14" s="28">
        <v>0</v>
      </c>
    </row>
    <row r="15" spans="1:14" s="24" customFormat="1" ht="21" customHeight="1" x14ac:dyDescent="0.3">
      <c r="A15" s="31">
        <v>1</v>
      </c>
      <c r="B15" s="60" t="s">
        <v>16</v>
      </c>
      <c r="C15" s="27">
        <v>45</v>
      </c>
      <c r="D15" s="27">
        <v>2.34</v>
      </c>
      <c r="E15" s="27">
        <v>0.54</v>
      </c>
      <c r="F15" s="27">
        <v>19.93</v>
      </c>
      <c r="G15" s="27">
        <v>96</v>
      </c>
      <c r="H15" s="27">
        <v>0</v>
      </c>
    </row>
    <row r="16" spans="1:14" s="24" customFormat="1" ht="21" customHeight="1" x14ac:dyDescent="0.3">
      <c r="A16" s="31"/>
      <c r="B16" s="35" t="s">
        <v>4</v>
      </c>
      <c r="C16" s="32"/>
      <c r="D16" s="32">
        <f>SUM(D10:D15)</f>
        <v>28.17</v>
      </c>
      <c r="E16" s="32">
        <f>SUM(E10:E15)</f>
        <v>33.76</v>
      </c>
      <c r="F16" s="32">
        <f>SUM(F10:F15)</f>
        <v>125.20000000000002</v>
      </c>
      <c r="G16" s="32">
        <f>SUM(G10:G15)</f>
        <v>918.22</v>
      </c>
      <c r="H16" s="32">
        <f>SUM(H10:H15)</f>
        <v>36.61</v>
      </c>
    </row>
    <row r="17" spans="1:14" s="48" customFormat="1" ht="21" customHeight="1" x14ac:dyDescent="0.3">
      <c r="A17" s="36" t="s">
        <v>8</v>
      </c>
      <c r="B17" s="33"/>
      <c r="C17" s="27"/>
      <c r="D17" s="27"/>
      <c r="E17" s="27"/>
      <c r="F17" s="27"/>
      <c r="G17" s="27"/>
      <c r="H17" s="27"/>
      <c r="J17" s="48">
        <f>SUM(D16/D26*100)</f>
        <v>33.647873865265169</v>
      </c>
      <c r="K17" s="48">
        <f t="shared" ref="K17:N17" si="0">SUM(E16/E26*100)</f>
        <v>43.187923755916593</v>
      </c>
      <c r="L17" s="48">
        <f t="shared" si="0"/>
        <v>44.140459737695679</v>
      </c>
      <c r="M17" s="48">
        <f t="shared" si="0"/>
        <v>51.201097381451575</v>
      </c>
      <c r="N17" s="48">
        <f t="shared" si="0"/>
        <v>70.826078545173146</v>
      </c>
    </row>
    <row r="18" spans="1:14" s="24" customFormat="1" ht="24.75" customHeight="1" x14ac:dyDescent="0.3">
      <c r="A18" s="31">
        <v>55</v>
      </c>
      <c r="B18" s="33" t="s">
        <v>83</v>
      </c>
      <c r="C18" s="27">
        <v>30</v>
      </c>
      <c r="D18" s="27">
        <v>4.8</v>
      </c>
      <c r="E18" s="27">
        <v>1.5</v>
      </c>
      <c r="F18" s="27">
        <v>26.3</v>
      </c>
      <c r="G18" s="27">
        <v>18</v>
      </c>
      <c r="H18" s="27">
        <v>0</v>
      </c>
    </row>
    <row r="19" spans="1:14" s="24" customFormat="1" ht="21" customHeight="1" x14ac:dyDescent="0.3">
      <c r="A19" s="31">
        <v>256</v>
      </c>
      <c r="B19" s="34" t="s">
        <v>61</v>
      </c>
      <c r="C19" s="27">
        <v>200</v>
      </c>
      <c r="D19" s="27">
        <v>0.51</v>
      </c>
      <c r="E19" s="27">
        <v>0</v>
      </c>
      <c r="F19" s="27">
        <v>17.22</v>
      </c>
      <c r="G19" s="27">
        <v>72.599999999999994</v>
      </c>
      <c r="H19" s="27">
        <v>0.6</v>
      </c>
    </row>
    <row r="20" spans="1:14" s="24" customFormat="1" ht="21" customHeight="1" x14ac:dyDescent="0.3">
      <c r="A20" s="31"/>
      <c r="B20" s="37" t="s">
        <v>20</v>
      </c>
      <c r="C20" s="32"/>
      <c r="D20" s="32">
        <f>SUM(D18:D19)</f>
        <v>5.31</v>
      </c>
      <c r="E20" s="32">
        <f t="shared" ref="E20:H20" si="1">SUM(E18:E19)</f>
        <v>1.5</v>
      </c>
      <c r="F20" s="32">
        <f t="shared" si="1"/>
        <v>43.519999999999996</v>
      </c>
      <c r="G20" s="32">
        <f t="shared" si="1"/>
        <v>90.6</v>
      </c>
      <c r="H20" s="32">
        <f t="shared" si="1"/>
        <v>0.6</v>
      </c>
    </row>
    <row r="21" spans="1:14" s="24" customFormat="1" ht="21" customHeight="1" x14ac:dyDescent="0.3">
      <c r="A21" s="36" t="s">
        <v>9</v>
      </c>
      <c r="B21" s="33"/>
      <c r="C21" s="27"/>
      <c r="D21" s="27"/>
      <c r="E21" s="27"/>
      <c r="F21" s="27"/>
      <c r="G21" s="27"/>
      <c r="H21" s="27"/>
      <c r="J21" s="24">
        <f>SUM(D20/D26*100)</f>
        <v>6.3425704730052548</v>
      </c>
      <c r="K21" s="24">
        <f t="shared" ref="K21:N21" si="2">SUM(E20/E26*100)</f>
        <v>1.9188947166432138</v>
      </c>
      <c r="L21" s="24">
        <f t="shared" si="2"/>
        <v>15.343393033422647</v>
      </c>
      <c r="M21" s="24">
        <f t="shared" si="2"/>
        <v>5.0519694874425651</v>
      </c>
      <c r="N21" s="24">
        <f t="shared" si="2"/>
        <v>1.1607661056297154</v>
      </c>
    </row>
    <row r="22" spans="1:14" s="24" customFormat="1" ht="24.75" customHeight="1" x14ac:dyDescent="0.3">
      <c r="A22" s="26">
        <v>10</v>
      </c>
      <c r="B22" s="27" t="s">
        <v>96</v>
      </c>
      <c r="C22" s="27">
        <v>200</v>
      </c>
      <c r="D22" s="28">
        <v>21.71</v>
      </c>
      <c r="E22" s="28">
        <v>16.55</v>
      </c>
      <c r="F22" s="28">
        <v>15.02</v>
      </c>
      <c r="G22" s="28">
        <v>196</v>
      </c>
      <c r="H22" s="28">
        <v>5.2</v>
      </c>
    </row>
    <row r="23" spans="1:14" s="24" customFormat="1" ht="21" customHeight="1" x14ac:dyDescent="0.3">
      <c r="A23" s="31">
        <v>3</v>
      </c>
      <c r="B23" s="33" t="s">
        <v>46</v>
      </c>
      <c r="C23" s="27">
        <v>200</v>
      </c>
      <c r="D23" s="27">
        <v>0</v>
      </c>
      <c r="E23" s="27">
        <v>0</v>
      </c>
      <c r="F23" s="27">
        <v>14</v>
      </c>
      <c r="G23" s="27">
        <v>52.36</v>
      </c>
      <c r="H23" s="27">
        <v>0</v>
      </c>
    </row>
    <row r="24" spans="1:14" s="24" customFormat="1" ht="21" customHeight="1" x14ac:dyDescent="0.3">
      <c r="A24" s="31">
        <v>1</v>
      </c>
      <c r="B24" s="60" t="s">
        <v>15</v>
      </c>
      <c r="C24" s="27">
        <v>10</v>
      </c>
      <c r="D24" s="28">
        <v>3.19</v>
      </c>
      <c r="E24" s="28">
        <v>0.49</v>
      </c>
      <c r="F24" s="28">
        <v>20.43</v>
      </c>
      <c r="G24" s="28">
        <v>103</v>
      </c>
      <c r="H24" s="28">
        <v>0</v>
      </c>
    </row>
    <row r="25" spans="1:14" s="24" customFormat="1" ht="21" customHeight="1" thickBot="1" x14ac:dyDescent="0.35">
      <c r="A25" s="38"/>
      <c r="B25" s="39" t="s">
        <v>20</v>
      </c>
      <c r="C25" s="40"/>
      <c r="D25" s="47">
        <f>SUM(D22:D24)</f>
        <v>24.900000000000002</v>
      </c>
      <c r="E25" s="47">
        <f t="shared" ref="E25:H25" si="3">SUM(E22:E24)</f>
        <v>17.04</v>
      </c>
      <c r="F25" s="47">
        <f t="shared" si="3"/>
        <v>49.45</v>
      </c>
      <c r="G25" s="47">
        <f t="shared" si="3"/>
        <v>351.36</v>
      </c>
      <c r="H25" s="47">
        <f t="shared" si="3"/>
        <v>5.2</v>
      </c>
    </row>
    <row r="26" spans="1:14" s="9" customFormat="1" ht="21" customHeight="1" thickBot="1" x14ac:dyDescent="0.35">
      <c r="A26" s="65"/>
      <c r="B26" s="66" t="s">
        <v>21</v>
      </c>
      <c r="C26" s="67"/>
      <c r="D26" s="68">
        <f>SUM(D7+ВТОРНИК!D9+D16+D20+D25)</f>
        <v>83.720000000000013</v>
      </c>
      <c r="E26" s="68">
        <f>SUM(E7+ВТОРНИК!E9+E16+E20+E25)</f>
        <v>78.169999999999987</v>
      </c>
      <c r="F26" s="68">
        <f>SUM(F7+ВТОРНИК!F9+F16+F20+F25)</f>
        <v>283.64</v>
      </c>
      <c r="G26" s="69">
        <f>SUM(G7+ВТОРНИК!G9+G16+G20+G25)</f>
        <v>1793.3600000000001</v>
      </c>
      <c r="H26" s="70">
        <f>SUM(H7+ВТОРНИК!H9+H16+H20+H25)</f>
        <v>51.690000000000005</v>
      </c>
      <c r="J26" s="9">
        <f>SUM(D25/D26*100)</f>
        <v>29.741997133301478</v>
      </c>
      <c r="K26" s="9">
        <f t="shared" ref="K26:N26" si="4">SUM(E25/E26*100)</f>
        <v>21.79864398106691</v>
      </c>
      <c r="L26" s="9">
        <f t="shared" si="4"/>
        <v>17.434071358059512</v>
      </c>
      <c r="M26" s="9">
        <f t="shared" si="4"/>
        <v>19.592273720836864</v>
      </c>
      <c r="N26" s="9">
        <f t="shared" si="4"/>
        <v>10.059972915457536</v>
      </c>
    </row>
    <row r="27" spans="1:14" s="24" customFormat="1" ht="21" customHeight="1" thickBot="1" x14ac:dyDescent="0.35">
      <c r="A27" s="53"/>
      <c r="B27" s="42" t="s">
        <v>38</v>
      </c>
      <c r="C27" s="43"/>
      <c r="D27" s="46">
        <v>60.78</v>
      </c>
      <c r="E27" s="46">
        <v>54.45</v>
      </c>
      <c r="F27" s="46">
        <v>276.08</v>
      </c>
      <c r="G27" s="46">
        <v>1814.01</v>
      </c>
      <c r="H27" s="55">
        <v>54.62</v>
      </c>
    </row>
    <row r="28" spans="1:14" s="24" customFormat="1" ht="21" customHeight="1" x14ac:dyDescent="0.3">
      <c r="A28" s="107" t="s">
        <v>37</v>
      </c>
      <c r="B28" s="107"/>
      <c r="C28" s="107"/>
      <c r="D28" s="107"/>
      <c r="E28" s="107"/>
      <c r="F28" s="107"/>
      <c r="G28" s="107"/>
      <c r="H28" s="107"/>
    </row>
    <row r="29" spans="1:14" ht="33.75" customHeight="1" x14ac:dyDescent="0.35">
      <c r="A29" s="25" t="s">
        <v>13</v>
      </c>
      <c r="B29" s="25" t="s">
        <v>11</v>
      </c>
      <c r="C29" s="25" t="s">
        <v>0</v>
      </c>
      <c r="D29" s="25" t="s">
        <v>1</v>
      </c>
      <c r="E29" s="25" t="s">
        <v>2</v>
      </c>
      <c r="F29" s="25" t="s">
        <v>3</v>
      </c>
      <c r="G29" s="25" t="s">
        <v>10</v>
      </c>
      <c r="H29" s="25" t="s">
        <v>14</v>
      </c>
    </row>
    <row r="30" spans="1:14" ht="30.75" customHeight="1" x14ac:dyDescent="0.35">
      <c r="A30" s="104" t="s">
        <v>6</v>
      </c>
      <c r="B30" s="105"/>
      <c r="C30" s="105"/>
      <c r="D30" s="105"/>
      <c r="E30" s="105"/>
      <c r="F30" s="105"/>
      <c r="G30" s="105"/>
      <c r="H30" s="105"/>
      <c r="J30" s="25" t="s">
        <v>1</v>
      </c>
      <c r="K30" s="25" t="s">
        <v>2</v>
      </c>
      <c r="L30" s="25" t="s">
        <v>3</v>
      </c>
      <c r="M30" s="25" t="s">
        <v>10</v>
      </c>
      <c r="N30" s="25" t="s">
        <v>14</v>
      </c>
    </row>
    <row r="31" spans="1:14" ht="24.75" customHeight="1" x14ac:dyDescent="0.35">
      <c r="A31" s="26">
        <v>230</v>
      </c>
      <c r="B31" s="27" t="s">
        <v>78</v>
      </c>
      <c r="C31" s="27">
        <v>125</v>
      </c>
      <c r="D31" s="28">
        <v>17.13</v>
      </c>
      <c r="E31" s="28">
        <v>15.17</v>
      </c>
      <c r="F31" s="28">
        <v>17.71</v>
      </c>
      <c r="G31" s="28">
        <v>276</v>
      </c>
      <c r="H31" s="28">
        <v>0.23</v>
      </c>
    </row>
    <row r="32" spans="1:14" ht="21" customHeight="1" x14ac:dyDescent="0.35">
      <c r="A32" s="26">
        <v>260</v>
      </c>
      <c r="B32" s="27" t="s">
        <v>46</v>
      </c>
      <c r="C32" s="27">
        <v>150</v>
      </c>
      <c r="D32" s="28">
        <v>7.0000000000000007E-2</v>
      </c>
      <c r="E32" s="28">
        <v>8.0000000000000002E-3</v>
      </c>
      <c r="F32" s="28">
        <v>12.24</v>
      </c>
      <c r="G32" s="28">
        <v>47.52</v>
      </c>
      <c r="H32" s="28">
        <v>3.2</v>
      </c>
      <c r="I32" s="24"/>
      <c r="J32" s="24"/>
      <c r="K32" s="24"/>
      <c r="L32" s="24"/>
      <c r="M32" s="24"/>
      <c r="N32" s="24"/>
    </row>
    <row r="33" spans="1:14" ht="21" customHeight="1" x14ac:dyDescent="0.35">
      <c r="A33" s="26">
        <v>1</v>
      </c>
      <c r="B33" s="58" t="s">
        <v>126</v>
      </c>
      <c r="C33" s="86" t="s">
        <v>101</v>
      </c>
      <c r="D33" s="28">
        <v>1.71</v>
      </c>
      <c r="E33" s="28">
        <v>5.28</v>
      </c>
      <c r="F33" s="28">
        <v>10.23</v>
      </c>
      <c r="G33" s="28">
        <v>9.52</v>
      </c>
      <c r="H33" s="28">
        <v>0</v>
      </c>
      <c r="I33" s="24"/>
      <c r="J33" s="24"/>
      <c r="K33" s="24"/>
      <c r="L33" s="24"/>
      <c r="M33" s="24"/>
      <c r="N33" s="24"/>
    </row>
    <row r="34" spans="1:14" ht="21" customHeight="1" x14ac:dyDescent="0.35">
      <c r="A34" s="26"/>
      <c r="B34" s="29" t="s">
        <v>20</v>
      </c>
      <c r="C34" s="27"/>
      <c r="D34" s="30">
        <f>SUM(D30:D33)</f>
        <v>18.91</v>
      </c>
      <c r="E34" s="30">
        <f>SUM(E30:E33)</f>
        <v>20.457999999999998</v>
      </c>
      <c r="F34" s="30">
        <f>SUM(F30:F33)</f>
        <v>40.180000000000007</v>
      </c>
      <c r="G34" s="30">
        <f>SUM(G30:G33)</f>
        <v>333.03999999999996</v>
      </c>
      <c r="H34" s="30">
        <f>SUM(H30:H33)</f>
        <v>3.43</v>
      </c>
      <c r="I34" s="24"/>
      <c r="J34" s="24"/>
      <c r="K34" s="24"/>
      <c r="L34" s="24"/>
      <c r="M34" s="24"/>
      <c r="N34" s="24"/>
    </row>
    <row r="35" spans="1:14" ht="21" customHeight="1" x14ac:dyDescent="0.35">
      <c r="A35" s="31"/>
      <c r="B35" s="58"/>
      <c r="C35" s="27"/>
      <c r="D35" s="27"/>
      <c r="E35" s="27"/>
      <c r="F35" s="27"/>
      <c r="G35" s="27"/>
      <c r="H35" s="27"/>
      <c r="I35" s="24"/>
      <c r="J35" s="90"/>
      <c r="K35" s="24">
        <f>SUM(E34/E53*100)</f>
        <v>33.664637156491686</v>
      </c>
      <c r="L35" s="24">
        <f>SUM(F34/F53*100)</f>
        <v>17.326433807675727</v>
      </c>
      <c r="M35" s="24">
        <f>SUM(G34/G53*100)</f>
        <v>21.761773142793665</v>
      </c>
      <c r="N35" s="24">
        <f>SUM(H34/H53*100)</f>
        <v>10.755722797115084</v>
      </c>
    </row>
    <row r="36" spans="1:14" ht="24.75" customHeight="1" x14ac:dyDescent="0.35">
      <c r="A36" s="109" t="s">
        <v>7</v>
      </c>
      <c r="B36" s="109"/>
      <c r="C36" s="109"/>
      <c r="D36" s="109"/>
      <c r="E36" s="109"/>
      <c r="F36" s="109"/>
      <c r="G36" s="109"/>
      <c r="H36" s="109"/>
      <c r="I36" s="24"/>
      <c r="J36" s="24"/>
      <c r="K36" s="24"/>
      <c r="L36" s="24"/>
      <c r="M36" s="24"/>
      <c r="N36" s="24"/>
    </row>
    <row r="37" spans="1:14" ht="21" customHeight="1" x14ac:dyDescent="0.35">
      <c r="A37" s="31">
        <v>33</v>
      </c>
      <c r="B37" s="33" t="s">
        <v>118</v>
      </c>
      <c r="C37" s="27">
        <v>40</v>
      </c>
      <c r="D37" s="27">
        <v>0.77</v>
      </c>
      <c r="E37" s="27">
        <v>2.4300000000000002</v>
      </c>
      <c r="F37" s="27">
        <v>3.34</v>
      </c>
      <c r="G37" s="27">
        <v>37.56</v>
      </c>
      <c r="H37" s="27">
        <v>3.8</v>
      </c>
      <c r="I37" s="24"/>
      <c r="J37" s="24">
        <f>SUM(ВТОРНИК!D36/D53*100)</f>
        <v>0.4503828254015913</v>
      </c>
      <c r="K37" s="24">
        <f>SUM(ВТОРНИК!E36/E53*100)</f>
        <v>0.6582195162086556</v>
      </c>
      <c r="L37" s="24">
        <f>SUM(ВТОРНИК!F36/F53*100)</f>
        <v>4.4415696420871065</v>
      </c>
      <c r="M37" s="24">
        <f>SUM(ВТОРНИК!G36/G53*100)</f>
        <v>3.0711125922150559</v>
      </c>
      <c r="N37" s="24">
        <f>SUM(ВТОРНИК!H36/H53*100)</f>
        <v>15.678896205707119</v>
      </c>
    </row>
    <row r="38" spans="1:14" ht="24.75" customHeight="1" x14ac:dyDescent="0.35">
      <c r="A38" s="31">
        <v>7</v>
      </c>
      <c r="B38" s="33" t="s">
        <v>148</v>
      </c>
      <c r="C38" s="27">
        <v>150</v>
      </c>
      <c r="D38" s="27">
        <v>4.38</v>
      </c>
      <c r="E38" s="27">
        <v>7.14</v>
      </c>
      <c r="F38" s="27">
        <v>11.25</v>
      </c>
      <c r="G38" s="27">
        <v>125.5</v>
      </c>
      <c r="H38" s="27">
        <v>18.850000000000001</v>
      </c>
      <c r="I38" s="24"/>
      <c r="J38" s="24"/>
      <c r="K38" s="24"/>
      <c r="L38" s="24"/>
      <c r="M38" s="24"/>
      <c r="N38" s="24"/>
    </row>
    <row r="39" spans="1:14" ht="21" customHeight="1" x14ac:dyDescent="0.35">
      <c r="A39" s="31">
        <v>7</v>
      </c>
      <c r="B39" s="60" t="s">
        <v>119</v>
      </c>
      <c r="C39" s="27">
        <v>180</v>
      </c>
      <c r="D39" s="27">
        <v>12.9</v>
      </c>
      <c r="E39" s="27">
        <v>14.6</v>
      </c>
      <c r="F39" s="27">
        <v>34.74</v>
      </c>
      <c r="G39" s="27">
        <v>324.32</v>
      </c>
      <c r="H39" s="27">
        <v>1.32</v>
      </c>
      <c r="I39" s="24"/>
      <c r="J39" s="24"/>
      <c r="K39" s="24"/>
      <c r="L39" s="24"/>
      <c r="M39" s="24"/>
      <c r="N39" s="24"/>
    </row>
    <row r="40" spans="1:14" ht="21" customHeight="1" x14ac:dyDescent="0.35">
      <c r="A40" s="31">
        <v>20</v>
      </c>
      <c r="B40" s="60" t="s">
        <v>87</v>
      </c>
      <c r="C40" s="27">
        <v>150</v>
      </c>
      <c r="D40" s="28">
        <v>0.48</v>
      </c>
      <c r="E40" s="28">
        <v>0</v>
      </c>
      <c r="F40" s="28">
        <v>23.2</v>
      </c>
      <c r="G40" s="28">
        <v>89.57</v>
      </c>
      <c r="H40" s="28">
        <v>0.3</v>
      </c>
      <c r="I40" s="24"/>
      <c r="J40" s="24"/>
      <c r="K40" s="24"/>
      <c r="L40" s="24"/>
      <c r="M40" s="24"/>
      <c r="N40" s="24"/>
    </row>
    <row r="41" spans="1:14" ht="21" customHeight="1" x14ac:dyDescent="0.35">
      <c r="A41" s="31">
        <v>1</v>
      </c>
      <c r="B41" s="60" t="s">
        <v>15</v>
      </c>
      <c r="C41" s="27">
        <v>30</v>
      </c>
      <c r="D41" s="28">
        <v>3.19</v>
      </c>
      <c r="E41" s="28">
        <v>0.49</v>
      </c>
      <c r="F41" s="28">
        <v>20.43</v>
      </c>
      <c r="G41" s="28">
        <v>103</v>
      </c>
      <c r="H41" s="28">
        <v>0</v>
      </c>
      <c r="I41" s="24"/>
      <c r="J41" s="24"/>
      <c r="K41" s="24"/>
      <c r="L41" s="24"/>
      <c r="M41" s="24"/>
      <c r="N41" s="24"/>
    </row>
    <row r="42" spans="1:14" ht="21" customHeight="1" x14ac:dyDescent="0.35">
      <c r="A42" s="31">
        <v>1</v>
      </c>
      <c r="B42" s="60" t="s">
        <v>16</v>
      </c>
      <c r="C42" s="27">
        <v>30</v>
      </c>
      <c r="D42" s="27">
        <v>2.34</v>
      </c>
      <c r="E42" s="27">
        <v>0.54</v>
      </c>
      <c r="F42" s="27">
        <v>19.93</v>
      </c>
      <c r="G42" s="27">
        <v>96</v>
      </c>
      <c r="H42" s="27">
        <v>0</v>
      </c>
      <c r="I42" s="24"/>
      <c r="J42" s="24"/>
      <c r="K42" s="24"/>
      <c r="L42" s="24"/>
      <c r="M42" s="24"/>
      <c r="N42" s="24"/>
    </row>
    <row r="43" spans="1:14" ht="21" customHeight="1" x14ac:dyDescent="0.35">
      <c r="A43" s="31"/>
      <c r="B43" s="35" t="s">
        <v>4</v>
      </c>
      <c r="C43" s="32"/>
      <c r="D43" s="32">
        <f>SUM(D37:D42)</f>
        <v>24.060000000000002</v>
      </c>
      <c r="E43" s="32">
        <f>SUM(E37:E42)</f>
        <v>25.2</v>
      </c>
      <c r="F43" s="32">
        <f>SUM(F37:F42)</f>
        <v>112.89000000000001</v>
      </c>
      <c r="G43" s="32">
        <f>SUM(G37:G42)</f>
        <v>775.95</v>
      </c>
      <c r="H43" s="32">
        <f>SUM(H37:H42)</f>
        <v>24.270000000000003</v>
      </c>
      <c r="I43" s="24"/>
      <c r="J43" s="24"/>
      <c r="K43" s="24"/>
      <c r="L43" s="24"/>
      <c r="M43" s="24"/>
      <c r="N43" s="24"/>
    </row>
    <row r="44" spans="1:14" ht="21" customHeight="1" x14ac:dyDescent="0.35">
      <c r="A44" s="62" t="s">
        <v>8</v>
      </c>
      <c r="B44" s="33"/>
      <c r="C44" s="27"/>
      <c r="D44" s="27"/>
      <c r="E44" s="27"/>
      <c r="F44" s="27"/>
      <c r="G44" s="27"/>
      <c r="H44" s="27"/>
      <c r="I44" s="24"/>
      <c r="J44" s="24"/>
      <c r="K44" s="24"/>
      <c r="L44" s="24"/>
      <c r="M44" s="24"/>
      <c r="N44" s="24"/>
    </row>
    <row r="45" spans="1:14" ht="21" customHeight="1" x14ac:dyDescent="0.35">
      <c r="A45" s="31">
        <v>55</v>
      </c>
      <c r="B45" s="33" t="s">
        <v>83</v>
      </c>
      <c r="C45" s="27">
        <v>30</v>
      </c>
      <c r="D45" s="27">
        <v>4.8</v>
      </c>
      <c r="E45" s="27">
        <v>1.5</v>
      </c>
      <c r="F45" s="27">
        <v>26.3</v>
      </c>
      <c r="G45" s="27">
        <v>18</v>
      </c>
      <c r="H45" s="27">
        <v>0</v>
      </c>
      <c r="I45" s="24"/>
      <c r="J45" s="24"/>
      <c r="K45" s="24"/>
      <c r="L45" s="24"/>
      <c r="M45" s="24"/>
      <c r="N45" s="24"/>
    </row>
    <row r="46" spans="1:14" ht="24.75" customHeight="1" x14ac:dyDescent="0.35">
      <c r="A46" s="31">
        <v>256</v>
      </c>
      <c r="B46" s="34" t="s">
        <v>61</v>
      </c>
      <c r="C46" s="27">
        <v>150</v>
      </c>
      <c r="D46" s="27">
        <v>0.41</v>
      </c>
      <c r="E46" s="27">
        <v>0</v>
      </c>
      <c r="F46" s="27">
        <v>15.58</v>
      </c>
      <c r="G46" s="27">
        <v>61.82</v>
      </c>
      <c r="H46" s="27">
        <v>0.48</v>
      </c>
      <c r="I46" s="24"/>
      <c r="J46" s="24"/>
      <c r="K46" s="24"/>
      <c r="L46" s="24"/>
      <c r="M46" s="24"/>
      <c r="N46" s="24"/>
    </row>
    <row r="47" spans="1:14" ht="21" customHeight="1" x14ac:dyDescent="0.35">
      <c r="A47" s="31"/>
      <c r="B47" s="37" t="s">
        <v>20</v>
      </c>
      <c r="C47" s="32"/>
      <c r="D47" s="32">
        <f>SUM(D45:D46)</f>
        <v>5.21</v>
      </c>
      <c r="E47" s="32">
        <f t="shared" ref="E47:H47" si="5">SUM(E45:E46)</f>
        <v>1.5</v>
      </c>
      <c r="F47" s="32">
        <f t="shared" si="5"/>
        <v>41.88</v>
      </c>
      <c r="G47" s="32">
        <f t="shared" si="5"/>
        <v>79.819999999999993</v>
      </c>
      <c r="H47" s="32">
        <f t="shared" si="5"/>
        <v>0.48</v>
      </c>
      <c r="I47" s="24"/>
      <c r="J47" s="24"/>
      <c r="K47" s="24"/>
      <c r="L47" s="24"/>
      <c r="M47" s="24"/>
      <c r="N47" s="24"/>
    </row>
    <row r="48" spans="1:14" ht="21" customHeight="1" x14ac:dyDescent="0.35">
      <c r="A48" s="62" t="s">
        <v>9</v>
      </c>
      <c r="B48" s="33"/>
      <c r="C48" s="27"/>
      <c r="D48" s="27"/>
      <c r="E48" s="27"/>
      <c r="F48" s="27"/>
      <c r="G48" s="27"/>
      <c r="H48" s="27"/>
      <c r="I48" s="24"/>
      <c r="J48" s="24"/>
      <c r="K48" s="24"/>
      <c r="L48" s="24"/>
      <c r="M48" s="24"/>
      <c r="N48" s="24"/>
    </row>
    <row r="49" spans="1:14" ht="21" customHeight="1" x14ac:dyDescent="0.35">
      <c r="A49" s="26">
        <v>10</v>
      </c>
      <c r="B49" s="27" t="s">
        <v>97</v>
      </c>
      <c r="C49" s="27">
        <v>150</v>
      </c>
      <c r="D49" s="27">
        <v>16.3</v>
      </c>
      <c r="E49" s="27">
        <v>13.28</v>
      </c>
      <c r="F49" s="27">
        <v>11.03</v>
      </c>
      <c r="G49" s="27">
        <v>228</v>
      </c>
      <c r="H49" s="27">
        <v>3.71</v>
      </c>
      <c r="I49" s="24"/>
      <c r="J49" s="24">
        <f>SUM(D47/D53*100)</f>
        <v>7.8216484011409699</v>
      </c>
      <c r="K49" s="24">
        <f t="shared" ref="K49" si="6">SUM(E47/E53*100)</f>
        <v>2.4683231857824581</v>
      </c>
      <c r="L49" s="24">
        <f t="shared" ref="L49" si="7">SUM(F47/F53*100)</f>
        <v>18.059508408796894</v>
      </c>
      <c r="M49" s="24">
        <f t="shared" ref="M49" si="8">SUM(G47/G53*100)</f>
        <v>5.2156639810767178</v>
      </c>
      <c r="N49" s="24">
        <f t="shared" ref="N49" si="9">SUM(H47/H53*100)</f>
        <v>1.5051740357478831</v>
      </c>
    </row>
    <row r="50" spans="1:14" ht="24.75" customHeight="1" x14ac:dyDescent="0.35">
      <c r="A50" s="31">
        <v>3</v>
      </c>
      <c r="B50" s="33" t="s">
        <v>46</v>
      </c>
      <c r="C50" s="27">
        <v>150</v>
      </c>
      <c r="D50" s="27">
        <v>0</v>
      </c>
      <c r="E50" s="27">
        <v>0</v>
      </c>
      <c r="F50" s="27">
        <v>12</v>
      </c>
      <c r="G50" s="27">
        <v>44.88</v>
      </c>
      <c r="H50" s="27">
        <v>0</v>
      </c>
      <c r="I50" s="24"/>
      <c r="J50" s="24"/>
      <c r="K50" s="24"/>
      <c r="L50" s="24"/>
      <c r="M50" s="24"/>
      <c r="N50" s="24"/>
    </row>
    <row r="51" spans="1:14" ht="21" customHeight="1" x14ac:dyDescent="0.35">
      <c r="A51" s="31">
        <v>1</v>
      </c>
      <c r="B51" s="60" t="s">
        <v>15</v>
      </c>
      <c r="C51" s="27">
        <v>10</v>
      </c>
      <c r="D51" s="28">
        <v>2.13</v>
      </c>
      <c r="E51" s="28">
        <v>0.33</v>
      </c>
      <c r="F51" s="28">
        <v>13.92</v>
      </c>
      <c r="G51" s="28">
        <v>68.7</v>
      </c>
      <c r="H51" s="28">
        <v>0</v>
      </c>
      <c r="I51" s="24"/>
      <c r="J51" s="24"/>
      <c r="K51" s="24"/>
      <c r="L51" s="24"/>
      <c r="M51" s="24"/>
      <c r="N51" s="24"/>
    </row>
    <row r="52" spans="1:14" ht="21" customHeight="1" thickBot="1" x14ac:dyDescent="0.4">
      <c r="A52" s="38"/>
      <c r="B52" s="39" t="s">
        <v>20</v>
      </c>
      <c r="C52" s="40"/>
      <c r="D52" s="47">
        <f>SUM(D49:D51)</f>
        <v>18.43</v>
      </c>
      <c r="E52" s="47">
        <f t="shared" ref="E52:H52" si="10">SUM(E49:E51)</f>
        <v>13.61</v>
      </c>
      <c r="F52" s="47">
        <f t="shared" si="10"/>
        <v>36.950000000000003</v>
      </c>
      <c r="G52" s="47">
        <f t="shared" si="10"/>
        <v>341.58</v>
      </c>
      <c r="H52" s="47">
        <f t="shared" si="10"/>
        <v>3.71</v>
      </c>
      <c r="I52" s="24"/>
      <c r="J52" s="24"/>
      <c r="K52" s="24"/>
      <c r="L52" s="24"/>
      <c r="M52" s="24"/>
      <c r="N52" s="24"/>
    </row>
    <row r="53" spans="1:14" ht="21" customHeight="1" thickBot="1" x14ac:dyDescent="0.4">
      <c r="A53" s="65"/>
      <c r="B53" s="66" t="s">
        <v>21</v>
      </c>
      <c r="C53" s="67"/>
      <c r="D53" s="87" t="s">
        <v>120</v>
      </c>
      <c r="E53" s="87" t="s">
        <v>121</v>
      </c>
      <c r="F53" s="68">
        <v>231.9</v>
      </c>
      <c r="G53" s="69">
        <v>1530.39</v>
      </c>
      <c r="H53" s="89">
        <v>31.89</v>
      </c>
      <c r="I53" s="24"/>
      <c r="J53" s="24"/>
      <c r="K53" s="24"/>
      <c r="L53" s="24"/>
      <c r="M53" s="24"/>
      <c r="N53" s="24"/>
    </row>
    <row r="54" spans="1:14" ht="21" customHeight="1" thickBot="1" x14ac:dyDescent="0.4">
      <c r="A54" s="53"/>
      <c r="B54" s="42" t="s">
        <v>38</v>
      </c>
      <c r="C54" s="71"/>
      <c r="D54" s="46">
        <v>54.48</v>
      </c>
      <c r="E54" s="46">
        <v>44.56</v>
      </c>
      <c r="F54" s="46">
        <v>265.19</v>
      </c>
      <c r="G54" s="46">
        <v>1586.69</v>
      </c>
      <c r="H54" s="55">
        <v>67.52</v>
      </c>
      <c r="I54" s="9"/>
      <c r="J54" s="9">
        <f>SUM(D52/D53*100)</f>
        <v>27.668518240504429</v>
      </c>
      <c r="K54" s="9">
        <f t="shared" ref="K54" si="11">SUM(E52/E53*100)</f>
        <v>22.395919038999505</v>
      </c>
      <c r="L54" s="9">
        <f t="shared" ref="L54" si="12">SUM(F52/F53*100)</f>
        <v>15.933592065545493</v>
      </c>
      <c r="M54" s="9">
        <f t="shared" ref="M54" si="13">SUM(G52/G53*100)</f>
        <v>22.319800835081253</v>
      </c>
      <c r="N54" s="9">
        <f t="shared" ref="N54" si="14">SUM(H52/H53*100)</f>
        <v>11.633740984634681</v>
      </c>
    </row>
    <row r="55" spans="1:14" ht="21" customHeight="1" x14ac:dyDescent="0.35">
      <c r="A55" s="57"/>
      <c r="B55" s="57"/>
      <c r="C55" s="57"/>
      <c r="D55" s="64"/>
      <c r="E55" s="64"/>
      <c r="F55" s="64"/>
      <c r="G55" s="64"/>
      <c r="H55" s="64"/>
      <c r="I55" s="24"/>
      <c r="J55" s="24"/>
      <c r="K55" s="24"/>
      <c r="L55" s="24"/>
      <c r="M55" s="24"/>
      <c r="N55" s="24"/>
    </row>
    <row r="56" spans="1:14" ht="21" customHeight="1" x14ac:dyDescent="0.35"/>
    <row r="57" spans="1:14" ht="21" customHeight="1" x14ac:dyDescent="0.35"/>
    <row r="58" spans="1:14" ht="21" customHeight="1" x14ac:dyDescent="0.35"/>
  </sheetData>
  <mergeCells count="6">
    <mergeCell ref="A36:H36"/>
    <mergeCell ref="A1:H1"/>
    <mergeCell ref="A3:H3"/>
    <mergeCell ref="A9:H9"/>
    <mergeCell ref="A28:H28"/>
    <mergeCell ref="A30:H30"/>
  </mergeCells>
  <pageMargins left="0.70866141732283472" right="0.16" top="0.33" bottom="0.18" header="0.31496062992125984" footer="0.31496062992125984"/>
  <pageSetup paperSize="9" scale="79" orientation="landscape" verticalDpi="4294967293" r:id="rId1"/>
  <rowBreaks count="1" manualBreakCount="1">
    <brk id="2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C9" sqref="C9"/>
    </sheetView>
  </sheetViews>
  <sheetFormatPr defaultColWidth="8.85546875" defaultRowHeight="18.75" x14ac:dyDescent="0.3"/>
  <cols>
    <col min="1" max="1" width="12.140625" style="1" customWidth="1"/>
    <col min="2" max="2" width="65" style="1" customWidth="1"/>
    <col min="3" max="6" width="12" style="1" customWidth="1"/>
    <col min="7" max="7" width="21.28515625" style="1" customWidth="1"/>
    <col min="8" max="8" width="11.85546875" style="1" customWidth="1"/>
    <col min="9" max="16384" width="8.85546875" style="1"/>
  </cols>
  <sheetData>
    <row r="1" spans="1:8" s="9" customFormat="1" ht="34.15" customHeight="1" x14ac:dyDescent="0.3">
      <c r="A1" s="107" t="s">
        <v>18</v>
      </c>
      <c r="B1" s="107"/>
      <c r="C1" s="107"/>
      <c r="D1" s="107"/>
      <c r="E1" s="107"/>
      <c r="F1" s="107"/>
      <c r="G1" s="107"/>
      <c r="H1" s="107"/>
    </row>
    <row r="2" spans="1:8" s="11" customFormat="1" ht="67.5" customHeight="1" x14ac:dyDescent="0.25">
      <c r="A2" s="12" t="s">
        <v>13</v>
      </c>
      <c r="B2" s="12" t="s">
        <v>11</v>
      </c>
      <c r="C2" s="12" t="s">
        <v>0</v>
      </c>
      <c r="D2" s="12" t="s">
        <v>1</v>
      </c>
      <c r="E2" s="12" t="s">
        <v>2</v>
      </c>
      <c r="F2" s="12" t="s">
        <v>3</v>
      </c>
      <c r="G2" s="12" t="s">
        <v>10</v>
      </c>
      <c r="H2" s="12" t="s">
        <v>14</v>
      </c>
    </row>
    <row r="3" spans="1:8" ht="24.75" customHeight="1" x14ac:dyDescent="0.3">
      <c r="A3" s="110" t="s">
        <v>6</v>
      </c>
      <c r="B3" s="111"/>
      <c r="C3" s="111"/>
      <c r="D3" s="111"/>
      <c r="E3" s="111"/>
      <c r="F3" s="111"/>
      <c r="G3" s="111"/>
      <c r="H3" s="111"/>
    </row>
    <row r="4" spans="1:8" x14ac:dyDescent="0.3">
      <c r="A4" s="15"/>
      <c r="B4" s="2"/>
      <c r="C4" s="2"/>
      <c r="D4" s="14"/>
      <c r="E4" s="14"/>
      <c r="F4" s="14"/>
      <c r="G4" s="14"/>
      <c r="H4" s="14"/>
    </row>
    <row r="5" spans="1:8" x14ac:dyDescent="0.3">
      <c r="A5" s="15"/>
      <c r="B5" s="2"/>
      <c r="C5" s="2"/>
      <c r="D5" s="14"/>
      <c r="E5" s="14"/>
      <c r="F5" s="14"/>
      <c r="G5" s="14"/>
      <c r="H5" s="14"/>
    </row>
    <row r="6" spans="1:8" x14ac:dyDescent="0.3">
      <c r="A6" s="15"/>
      <c r="B6" s="2"/>
      <c r="C6" s="2"/>
      <c r="D6" s="14"/>
      <c r="E6" s="14"/>
      <c r="F6" s="14"/>
      <c r="G6" s="14"/>
      <c r="H6" s="14"/>
    </row>
    <row r="7" spans="1:8" x14ac:dyDescent="0.3">
      <c r="A7" s="15"/>
      <c r="B7" s="2"/>
      <c r="C7" s="2"/>
      <c r="D7" s="14"/>
      <c r="E7" s="14"/>
      <c r="F7" s="14"/>
      <c r="G7" s="14"/>
      <c r="H7" s="14"/>
    </row>
    <row r="8" spans="1:8" x14ac:dyDescent="0.3">
      <c r="A8" s="15"/>
      <c r="B8" s="2"/>
      <c r="C8" s="2"/>
      <c r="D8" s="14"/>
      <c r="E8" s="14"/>
      <c r="F8" s="14"/>
      <c r="G8" s="14"/>
      <c r="H8" s="14"/>
    </row>
    <row r="9" spans="1:8" ht="24" customHeight="1" x14ac:dyDescent="0.3">
      <c r="A9" s="15"/>
      <c r="B9" s="16" t="s">
        <v>4</v>
      </c>
      <c r="C9" s="2"/>
      <c r="D9" s="6">
        <f t="shared" ref="D9:H9" si="0">SUM(D4:D8)</f>
        <v>0</v>
      </c>
      <c r="E9" s="6">
        <f t="shared" si="0"/>
        <v>0</v>
      </c>
      <c r="F9" s="6">
        <f t="shared" si="0"/>
        <v>0</v>
      </c>
      <c r="G9" s="6">
        <f t="shared" si="0"/>
        <v>0</v>
      </c>
      <c r="H9" s="6">
        <f t="shared" si="0"/>
        <v>0</v>
      </c>
    </row>
    <row r="10" spans="1:8" ht="24.75" customHeight="1" x14ac:dyDescent="0.3">
      <c r="A10" s="112" t="s">
        <v>17</v>
      </c>
      <c r="B10" s="112"/>
      <c r="C10" s="112"/>
      <c r="D10" s="112"/>
      <c r="E10" s="112"/>
      <c r="F10" s="112"/>
      <c r="G10" s="112"/>
      <c r="H10" s="112"/>
    </row>
    <row r="11" spans="1:8" x14ac:dyDescent="0.3">
      <c r="A11" s="13"/>
      <c r="B11" s="2"/>
      <c r="C11" s="2"/>
      <c r="D11" s="2"/>
      <c r="E11" s="2"/>
      <c r="F11" s="2"/>
      <c r="G11" s="2"/>
      <c r="H11" s="2"/>
    </row>
    <row r="12" spans="1:8" ht="24.75" customHeight="1" x14ac:dyDescent="0.3">
      <c r="A12" s="112" t="s">
        <v>7</v>
      </c>
      <c r="B12" s="112"/>
      <c r="C12" s="112"/>
      <c r="D12" s="112"/>
      <c r="E12" s="112"/>
      <c r="F12" s="112"/>
      <c r="G12" s="112"/>
      <c r="H12" s="112"/>
    </row>
    <row r="13" spans="1:8" x14ac:dyDescent="0.3">
      <c r="A13" s="13"/>
      <c r="B13" s="3"/>
      <c r="C13" s="2"/>
      <c r="D13" s="2"/>
      <c r="E13" s="2"/>
      <c r="F13" s="2"/>
      <c r="G13" s="2"/>
      <c r="H13" s="2"/>
    </row>
    <row r="14" spans="1:8" ht="22.5" customHeight="1" x14ac:dyDescent="0.3">
      <c r="A14" s="13"/>
      <c r="B14" s="3"/>
      <c r="C14" s="2"/>
      <c r="D14" s="2"/>
      <c r="E14" s="2"/>
      <c r="F14" s="2"/>
      <c r="G14" s="2"/>
      <c r="H14" s="2"/>
    </row>
    <row r="15" spans="1:8" x14ac:dyDescent="0.3">
      <c r="A15" s="13"/>
      <c r="B15" s="4"/>
      <c r="C15" s="2"/>
      <c r="D15" s="2"/>
      <c r="E15" s="2"/>
      <c r="F15" s="2"/>
      <c r="G15" s="2"/>
      <c r="H15" s="2"/>
    </row>
    <row r="16" spans="1:8" ht="20.25" customHeight="1" x14ac:dyDescent="0.3">
      <c r="A16" s="13"/>
      <c r="B16" s="4"/>
      <c r="C16" s="2"/>
      <c r="D16" s="2"/>
      <c r="E16" s="2"/>
      <c r="F16" s="2"/>
      <c r="G16" s="2"/>
      <c r="H16" s="2"/>
    </row>
    <row r="17" spans="1:8" x14ac:dyDescent="0.3">
      <c r="A17" s="13"/>
      <c r="B17" s="4"/>
      <c r="C17" s="2"/>
      <c r="D17" s="14"/>
      <c r="E17" s="14"/>
      <c r="F17" s="14"/>
      <c r="G17" s="14"/>
      <c r="H17" s="14"/>
    </row>
    <row r="18" spans="1:8" s="5" customFormat="1" x14ac:dyDescent="0.3">
      <c r="A18" s="13"/>
      <c r="B18" s="4"/>
      <c r="C18" s="2"/>
      <c r="D18" s="2"/>
      <c r="E18" s="2"/>
      <c r="F18" s="2"/>
      <c r="G18" s="2"/>
      <c r="H18" s="2"/>
    </row>
    <row r="19" spans="1:8" x14ac:dyDescent="0.3">
      <c r="A19" s="13"/>
      <c r="B19" s="17" t="s">
        <v>4</v>
      </c>
      <c r="C19" s="6"/>
      <c r="D19" s="6">
        <f>SUM(D13:D18)</f>
        <v>0</v>
      </c>
      <c r="E19" s="6">
        <f t="shared" ref="E19:H19" si="1">SUM(E13:E18)</f>
        <v>0</v>
      </c>
      <c r="F19" s="6">
        <f t="shared" si="1"/>
        <v>0</v>
      </c>
      <c r="G19" s="6">
        <f t="shared" si="1"/>
        <v>0</v>
      </c>
      <c r="H19" s="6">
        <f t="shared" si="1"/>
        <v>0</v>
      </c>
    </row>
    <row r="20" spans="1:8" x14ac:dyDescent="0.3">
      <c r="A20" s="10" t="s">
        <v>8</v>
      </c>
      <c r="B20" s="10"/>
      <c r="C20" s="10"/>
      <c r="D20" s="10"/>
      <c r="E20" s="10"/>
      <c r="F20" s="10"/>
      <c r="G20" s="10"/>
      <c r="H20" s="10"/>
    </row>
    <row r="21" spans="1:8" x14ac:dyDescent="0.3">
      <c r="A21" s="13"/>
      <c r="B21" s="3"/>
      <c r="C21" s="2"/>
      <c r="D21" s="2"/>
      <c r="E21" s="2"/>
      <c r="F21" s="2"/>
      <c r="G21" s="2"/>
      <c r="H21" s="2"/>
    </row>
    <row r="22" spans="1:8" x14ac:dyDescent="0.3">
      <c r="A22" s="13"/>
      <c r="B22" s="3"/>
      <c r="C22" s="2"/>
      <c r="D22" s="2"/>
      <c r="E22" s="2"/>
      <c r="F22" s="2"/>
      <c r="G22" s="2"/>
      <c r="H22" s="2"/>
    </row>
    <row r="23" spans="1:8" x14ac:dyDescent="0.3">
      <c r="A23" s="2"/>
      <c r="B23" s="7" t="s">
        <v>4</v>
      </c>
      <c r="C23" s="6"/>
      <c r="D23" s="6">
        <f>SUM(D21:D22)</f>
        <v>0</v>
      </c>
      <c r="E23" s="6">
        <f t="shared" ref="E23:H23" si="2">SUM(E21:E22)</f>
        <v>0</v>
      </c>
      <c r="F23" s="6">
        <f t="shared" si="2"/>
        <v>0</v>
      </c>
      <c r="G23" s="6">
        <f t="shared" si="2"/>
        <v>0</v>
      </c>
      <c r="H23" s="6">
        <f t="shared" si="2"/>
        <v>0</v>
      </c>
    </row>
    <row r="24" spans="1:8" x14ac:dyDescent="0.3">
      <c r="A24" s="10" t="s">
        <v>9</v>
      </c>
      <c r="B24" s="10"/>
      <c r="C24" s="10"/>
      <c r="D24" s="10"/>
      <c r="E24" s="10"/>
      <c r="F24" s="10"/>
      <c r="G24" s="10"/>
      <c r="H24" s="10"/>
    </row>
    <row r="25" spans="1:8" x14ac:dyDescent="0.3">
      <c r="A25" s="13"/>
      <c r="B25" s="3"/>
      <c r="C25" s="2"/>
      <c r="D25" s="2"/>
      <c r="E25" s="2"/>
      <c r="F25" s="2"/>
      <c r="G25" s="2"/>
      <c r="H25" s="2"/>
    </row>
    <row r="26" spans="1:8" x14ac:dyDescent="0.3">
      <c r="A26" s="13"/>
      <c r="B26" s="3"/>
      <c r="C26" s="2"/>
      <c r="D26" s="2"/>
      <c r="E26" s="2"/>
      <c r="F26" s="2"/>
      <c r="G26" s="2"/>
      <c r="H26" s="2"/>
    </row>
    <row r="27" spans="1:8" s="8" customFormat="1" x14ac:dyDescent="0.3">
      <c r="A27" s="13"/>
      <c r="B27" s="4"/>
      <c r="C27" s="2"/>
      <c r="D27" s="14"/>
      <c r="E27" s="14"/>
      <c r="F27" s="14"/>
      <c r="G27" s="14"/>
      <c r="H27" s="14"/>
    </row>
    <row r="28" spans="1:8" ht="19.5" thickBot="1" x14ac:dyDescent="0.35">
      <c r="A28" s="21"/>
      <c r="B28" s="22" t="s">
        <v>4</v>
      </c>
      <c r="C28" s="23"/>
      <c r="D28" s="23">
        <f>SUM(D25:D27)</f>
        <v>0</v>
      </c>
      <c r="E28" s="23">
        <f t="shared" ref="E28:G28" si="3">SUM(E25:E27)</f>
        <v>0</v>
      </c>
      <c r="F28" s="23">
        <f t="shared" si="3"/>
        <v>0</v>
      </c>
      <c r="G28" s="23">
        <f t="shared" si="3"/>
        <v>0</v>
      </c>
      <c r="H28" s="23">
        <f>SUM(H25:H27)</f>
        <v>0</v>
      </c>
    </row>
    <row r="29" spans="1:8" ht="19.5" thickBot="1" x14ac:dyDescent="0.35">
      <c r="A29" s="18"/>
      <c r="B29" s="19" t="s">
        <v>5</v>
      </c>
      <c r="C29" s="20"/>
      <c r="D29" s="20">
        <f>SUM(D9+D19+D23+D11)</f>
        <v>0</v>
      </c>
      <c r="E29" s="20">
        <f t="shared" ref="E29:H29" si="4">SUM(E9+E19+E23+E11)</f>
        <v>0</v>
      </c>
      <c r="F29" s="20">
        <f t="shared" si="4"/>
        <v>0</v>
      </c>
      <c r="G29" s="20">
        <f t="shared" si="4"/>
        <v>0</v>
      </c>
      <c r="H29" s="20">
        <f t="shared" si="4"/>
        <v>0</v>
      </c>
    </row>
  </sheetData>
  <mergeCells count="4">
    <mergeCell ref="A1:H1"/>
    <mergeCell ref="A3:H3"/>
    <mergeCell ref="A10:H10"/>
    <mergeCell ref="A12:H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view="pageBreakPreview" topLeftCell="A22" zoomScale="64" zoomScaleNormal="60" zoomScaleSheetLayoutView="64" zoomScalePageLayoutView="20" workbookViewId="0">
      <selection activeCell="B40" sqref="B40"/>
    </sheetView>
  </sheetViews>
  <sheetFormatPr defaultColWidth="8.85546875" defaultRowHeight="20.25" x14ac:dyDescent="0.3"/>
  <cols>
    <col min="1" max="1" width="11.85546875" style="9" customWidth="1"/>
    <col min="2" max="2" width="76.140625" style="9" customWidth="1"/>
    <col min="3" max="6" width="12" style="9" customWidth="1"/>
    <col min="7" max="7" width="20.5703125" style="9" customWidth="1"/>
    <col min="8" max="8" width="15.5703125" style="9" customWidth="1"/>
    <col min="9" max="16384" width="8.85546875" style="9"/>
  </cols>
  <sheetData>
    <row r="1" spans="1:14" ht="24" customHeight="1" x14ac:dyDescent="0.3">
      <c r="A1" s="107" t="s">
        <v>18</v>
      </c>
      <c r="B1" s="107"/>
      <c r="C1" s="107"/>
      <c r="D1" s="107"/>
      <c r="E1" s="107"/>
      <c r="F1" s="107"/>
      <c r="G1" s="107"/>
      <c r="H1" s="107"/>
    </row>
    <row r="2" spans="1:14" s="44" customFormat="1" ht="65.25" customHeight="1" x14ac:dyDescent="0.25">
      <c r="A2" s="25" t="s">
        <v>13</v>
      </c>
      <c r="B2" s="25" t="s">
        <v>11</v>
      </c>
      <c r="C2" s="25" t="s">
        <v>0</v>
      </c>
      <c r="D2" s="25" t="s">
        <v>1</v>
      </c>
      <c r="E2" s="25" t="s">
        <v>2</v>
      </c>
      <c r="F2" s="25" t="s">
        <v>3</v>
      </c>
      <c r="G2" s="25" t="s">
        <v>10</v>
      </c>
      <c r="H2" s="25" t="s">
        <v>14</v>
      </c>
      <c r="J2" s="25" t="s">
        <v>1</v>
      </c>
      <c r="K2" s="25" t="s">
        <v>2</v>
      </c>
      <c r="L2" s="25" t="s">
        <v>3</v>
      </c>
      <c r="M2" s="25" t="s">
        <v>10</v>
      </c>
      <c r="N2" s="25" t="s">
        <v>14</v>
      </c>
    </row>
    <row r="3" spans="1:14" ht="24.75" customHeight="1" x14ac:dyDescent="0.3">
      <c r="A3" s="104" t="s">
        <v>6</v>
      </c>
      <c r="B3" s="105"/>
      <c r="C3" s="105"/>
      <c r="D3" s="105"/>
      <c r="E3" s="105"/>
      <c r="F3" s="105"/>
      <c r="G3" s="105"/>
      <c r="H3" s="105"/>
    </row>
    <row r="4" spans="1:14" ht="21.75" customHeight="1" x14ac:dyDescent="0.3">
      <c r="A4" s="26">
        <v>168</v>
      </c>
      <c r="B4" s="27" t="s">
        <v>40</v>
      </c>
      <c r="C4" s="27">
        <v>200</v>
      </c>
      <c r="D4" s="27">
        <v>5.39</v>
      </c>
      <c r="E4" s="27">
        <v>6.38</v>
      </c>
      <c r="F4" s="27">
        <v>27.13</v>
      </c>
      <c r="G4" s="27">
        <v>187</v>
      </c>
      <c r="H4" s="27">
        <v>0</v>
      </c>
      <c r="L4" s="24"/>
    </row>
    <row r="5" spans="1:14" ht="21.75" customHeight="1" x14ac:dyDescent="0.3">
      <c r="A5" s="26">
        <v>248</v>
      </c>
      <c r="B5" s="27" t="s">
        <v>41</v>
      </c>
      <c r="C5" s="27">
        <v>200</v>
      </c>
      <c r="D5" s="28">
        <v>4.3499999999999996</v>
      </c>
      <c r="E5" s="28">
        <v>4.88</v>
      </c>
      <c r="F5" s="28">
        <v>17.23</v>
      </c>
      <c r="G5" s="28">
        <v>126.43</v>
      </c>
      <c r="H5" s="28">
        <v>1.5</v>
      </c>
    </row>
    <row r="6" spans="1:14" ht="21.75" customHeight="1" x14ac:dyDescent="0.3">
      <c r="A6" s="26">
        <v>1</v>
      </c>
      <c r="B6" s="27" t="s">
        <v>127</v>
      </c>
      <c r="C6" s="86" t="s">
        <v>109</v>
      </c>
      <c r="D6" s="28">
        <v>7.7</v>
      </c>
      <c r="E6" s="28">
        <v>15.33</v>
      </c>
      <c r="F6" s="28">
        <v>18.27</v>
      </c>
      <c r="G6" s="28">
        <v>81.52</v>
      </c>
      <c r="H6" s="28">
        <v>0.14000000000000001</v>
      </c>
    </row>
    <row r="7" spans="1:14" ht="21.75" customHeight="1" x14ac:dyDescent="0.3">
      <c r="A7" s="26"/>
      <c r="B7" s="29" t="s">
        <v>4</v>
      </c>
      <c r="C7" s="32"/>
      <c r="D7" s="30">
        <f>SUM(D4:D6)</f>
        <v>17.439999999999998</v>
      </c>
      <c r="E7" s="30">
        <f>SUM(E4:E6)</f>
        <v>26.59</v>
      </c>
      <c r="F7" s="30">
        <f>SUM(F4:F6)</f>
        <v>62.629999999999995</v>
      </c>
      <c r="G7" s="30">
        <f>SUM(G4:G6)</f>
        <v>394.95</v>
      </c>
      <c r="H7" s="30">
        <f>SUM(H4:H6)</f>
        <v>1.6400000000000001</v>
      </c>
      <c r="J7" s="9">
        <f>SUM(D7/D27*100)</f>
        <v>24.978516184474362</v>
      </c>
      <c r="K7" s="9">
        <f>SUM(E7/E27*100)</f>
        <v>42.824931550974398</v>
      </c>
      <c r="L7" s="9">
        <f>SUM(F7/F27*100)</f>
        <v>20.319901369151903</v>
      </c>
      <c r="M7" s="9">
        <f>SUM(G7/G27*100)</f>
        <v>20.513153452619004</v>
      </c>
      <c r="N7" s="9">
        <f>SUM(H7/H27*100)</f>
        <v>2.6902887139107614</v>
      </c>
    </row>
    <row r="8" spans="1:14" ht="24.75" customHeight="1" x14ac:dyDescent="0.3">
      <c r="A8" s="106" t="s">
        <v>17</v>
      </c>
      <c r="B8" s="106"/>
      <c r="C8" s="106"/>
      <c r="D8" s="106"/>
      <c r="E8" s="106"/>
      <c r="F8" s="106"/>
      <c r="G8" s="106"/>
      <c r="H8" s="106"/>
    </row>
    <row r="9" spans="1:14" ht="21.75" customHeight="1" x14ac:dyDescent="0.3">
      <c r="A9" s="31">
        <v>154</v>
      </c>
      <c r="B9" s="27" t="s">
        <v>42</v>
      </c>
      <c r="C9" s="27">
        <v>100</v>
      </c>
      <c r="D9" s="27">
        <v>0.3</v>
      </c>
      <c r="E9" s="27">
        <v>0.4</v>
      </c>
      <c r="F9" s="27">
        <v>10.3</v>
      </c>
      <c r="G9" s="27">
        <v>47</v>
      </c>
      <c r="H9" s="27">
        <v>5</v>
      </c>
      <c r="J9" s="9" t="e">
        <f>SUM(#REF!/D27*100)</f>
        <v>#REF!</v>
      </c>
      <c r="K9" s="9" t="e">
        <f>SUM(#REF!/E27*100)</f>
        <v>#REF!</v>
      </c>
      <c r="L9" s="9" t="e">
        <f>SUM(#REF!/F27*100)</f>
        <v>#REF!</v>
      </c>
      <c r="M9" s="9" t="e">
        <f>SUM(#REF!/G27*100)</f>
        <v>#REF!</v>
      </c>
      <c r="N9" s="9" t="e">
        <f>SUM(#REF!/H27*100)</f>
        <v>#REF!</v>
      </c>
    </row>
    <row r="10" spans="1:14" ht="24.75" customHeight="1" x14ac:dyDescent="0.3">
      <c r="A10" s="106" t="s">
        <v>7</v>
      </c>
      <c r="B10" s="106"/>
      <c r="C10" s="106"/>
      <c r="D10" s="106"/>
      <c r="E10" s="106"/>
      <c r="F10" s="106"/>
      <c r="G10" s="106"/>
      <c r="H10" s="106"/>
    </row>
    <row r="11" spans="1:14" ht="21.75" customHeight="1" x14ac:dyDescent="0.3">
      <c r="A11" s="31">
        <v>1032</v>
      </c>
      <c r="B11" s="33" t="s">
        <v>50</v>
      </c>
      <c r="C11" s="27">
        <v>50</v>
      </c>
      <c r="D11" s="27">
        <v>1.67</v>
      </c>
      <c r="E11" s="27">
        <v>7.1</v>
      </c>
      <c r="F11" s="27">
        <v>7.09</v>
      </c>
      <c r="G11" s="27">
        <v>99.51</v>
      </c>
      <c r="H11" s="27">
        <v>7.92</v>
      </c>
    </row>
    <row r="12" spans="1:14" ht="21.75" customHeight="1" x14ac:dyDescent="0.3">
      <c r="A12" s="31">
        <v>11</v>
      </c>
      <c r="B12" s="33" t="s">
        <v>143</v>
      </c>
      <c r="C12" s="27">
        <v>200</v>
      </c>
      <c r="D12" s="27">
        <v>6.85</v>
      </c>
      <c r="E12" s="27">
        <v>11.35</v>
      </c>
      <c r="F12" s="27">
        <v>18.28</v>
      </c>
      <c r="G12" s="27">
        <v>196.16</v>
      </c>
      <c r="H12" s="27">
        <v>37.950000000000003</v>
      </c>
    </row>
    <row r="13" spans="1:14" ht="21.75" customHeight="1" x14ac:dyDescent="0.3">
      <c r="A13" s="31">
        <v>276</v>
      </c>
      <c r="B13" s="34" t="s">
        <v>86</v>
      </c>
      <c r="C13" s="27">
        <v>200</v>
      </c>
      <c r="D13" s="27">
        <v>22.02</v>
      </c>
      <c r="E13" s="27">
        <v>6.79</v>
      </c>
      <c r="F13" s="27">
        <v>19.95</v>
      </c>
      <c r="G13" s="27">
        <v>259</v>
      </c>
      <c r="H13" s="27">
        <v>8.15</v>
      </c>
    </row>
    <row r="14" spans="1:14" ht="21.75" customHeight="1" x14ac:dyDescent="0.3">
      <c r="A14" s="31">
        <v>20</v>
      </c>
      <c r="B14" s="60" t="s">
        <v>87</v>
      </c>
      <c r="C14" s="27">
        <v>200</v>
      </c>
      <c r="D14" s="28">
        <v>0.48</v>
      </c>
      <c r="E14" s="28">
        <v>0</v>
      </c>
      <c r="F14" s="28">
        <v>23.2</v>
      </c>
      <c r="G14" s="28">
        <v>89.57</v>
      </c>
      <c r="H14" s="28">
        <v>0.3</v>
      </c>
    </row>
    <row r="15" spans="1:14" ht="21.75" customHeight="1" x14ac:dyDescent="0.3">
      <c r="A15" s="31">
        <v>1</v>
      </c>
      <c r="B15" s="60" t="s">
        <v>15</v>
      </c>
      <c r="C15" s="27">
        <v>50</v>
      </c>
      <c r="D15" s="28">
        <v>3.19</v>
      </c>
      <c r="E15" s="28">
        <v>0.49</v>
      </c>
      <c r="F15" s="28">
        <v>20.43</v>
      </c>
      <c r="G15" s="28">
        <v>103</v>
      </c>
      <c r="H15" s="28">
        <v>0</v>
      </c>
    </row>
    <row r="16" spans="1:14" ht="21.75" customHeight="1" x14ac:dyDescent="0.3">
      <c r="A16" s="31">
        <v>1</v>
      </c>
      <c r="B16" s="60" t="s">
        <v>16</v>
      </c>
      <c r="C16" s="27">
        <v>45</v>
      </c>
      <c r="D16" s="27">
        <v>2.34</v>
      </c>
      <c r="E16" s="27">
        <v>0.54</v>
      </c>
      <c r="F16" s="27">
        <v>19.93</v>
      </c>
      <c r="G16" s="27">
        <v>96</v>
      </c>
      <c r="H16" s="27">
        <v>0</v>
      </c>
    </row>
    <row r="17" spans="1:14" ht="21.75" customHeight="1" x14ac:dyDescent="0.3">
      <c r="A17" s="31"/>
      <c r="B17" s="35" t="s">
        <v>4</v>
      </c>
      <c r="C17" s="32"/>
      <c r="D17" s="32">
        <f>SUM(D11:D16)</f>
        <v>36.549999999999997</v>
      </c>
      <c r="E17" s="32">
        <f>SUM(E11:E16)</f>
        <v>26.269999999999996</v>
      </c>
      <c r="F17" s="32">
        <f>SUM(F11:F16)</f>
        <v>108.88</v>
      </c>
      <c r="G17" s="32">
        <f>SUM(G11:G16)</f>
        <v>843.24</v>
      </c>
      <c r="H17" s="32">
        <f>SUM(H11:H16)</f>
        <v>54.32</v>
      </c>
      <c r="J17" s="9">
        <f>SUM(D17/D27*100)</f>
        <v>52.348897164136353</v>
      </c>
      <c r="K17" s="9">
        <f t="shared" ref="K17:N17" si="0">SUM(E17/E27*100)</f>
        <v>42.309550652278951</v>
      </c>
      <c r="L17" s="9">
        <f t="shared" si="0"/>
        <v>35.325416909999355</v>
      </c>
      <c r="M17" s="9">
        <f t="shared" si="0"/>
        <v>43.796712286077863</v>
      </c>
      <c r="N17" s="9">
        <f t="shared" si="0"/>
        <v>89.107611548556434</v>
      </c>
    </row>
    <row r="18" spans="1:14" ht="24.75" customHeight="1" x14ac:dyDescent="0.3">
      <c r="A18" s="36" t="s">
        <v>8</v>
      </c>
      <c r="B18" s="36"/>
      <c r="C18" s="36"/>
      <c r="D18" s="36"/>
      <c r="E18" s="36"/>
      <c r="F18" s="36"/>
      <c r="G18" s="36"/>
      <c r="H18" s="36"/>
    </row>
    <row r="19" spans="1:14" ht="21.75" customHeight="1" x14ac:dyDescent="0.3">
      <c r="A19" s="31">
        <v>473</v>
      </c>
      <c r="B19" s="33" t="s">
        <v>47</v>
      </c>
      <c r="C19" s="27">
        <v>60</v>
      </c>
      <c r="D19" s="27">
        <v>6.24</v>
      </c>
      <c r="E19" s="27">
        <v>4.8899999999999997</v>
      </c>
      <c r="F19" s="27">
        <v>43.08</v>
      </c>
      <c r="G19" s="27">
        <v>241.6</v>
      </c>
      <c r="H19" s="27">
        <v>0</v>
      </c>
    </row>
    <row r="20" spans="1:14" ht="21.75" customHeight="1" x14ac:dyDescent="0.3">
      <c r="A20" s="31">
        <v>25</v>
      </c>
      <c r="B20" s="33" t="s">
        <v>48</v>
      </c>
      <c r="C20" s="27">
        <v>200</v>
      </c>
      <c r="D20" s="27">
        <v>2.5</v>
      </c>
      <c r="E20" s="27">
        <v>0</v>
      </c>
      <c r="F20" s="27">
        <v>28</v>
      </c>
      <c r="G20" s="27">
        <v>113.2</v>
      </c>
      <c r="H20" s="27">
        <v>0</v>
      </c>
    </row>
    <row r="21" spans="1:14" ht="21.75" customHeight="1" x14ac:dyDescent="0.3">
      <c r="A21" s="32"/>
      <c r="B21" s="37" t="s">
        <v>4</v>
      </c>
      <c r="C21" s="32"/>
      <c r="D21" s="32">
        <f>SUM(D19:D20)</f>
        <v>8.74</v>
      </c>
      <c r="E21" s="32">
        <f t="shared" ref="E21:H21" si="1">SUM(E19:E20)</f>
        <v>4.8899999999999997</v>
      </c>
      <c r="F21" s="32">
        <f t="shared" si="1"/>
        <v>71.08</v>
      </c>
      <c r="G21" s="32">
        <f t="shared" si="1"/>
        <v>354.8</v>
      </c>
      <c r="H21" s="32">
        <f t="shared" si="1"/>
        <v>0</v>
      </c>
      <c r="J21" s="9">
        <f>SUM(D21/D27*100)</f>
        <v>12.5179031796047</v>
      </c>
      <c r="K21" s="9">
        <f t="shared" ref="K21:N21" si="2">SUM(E21/E27*100)</f>
        <v>7.8756643581897254</v>
      </c>
      <c r="L21" s="9">
        <f t="shared" si="2"/>
        <v>23.061449613912142</v>
      </c>
      <c r="M21" s="9">
        <f t="shared" si="2"/>
        <v>18.427818318747242</v>
      </c>
      <c r="N21" s="9">
        <f t="shared" si="2"/>
        <v>0</v>
      </c>
    </row>
    <row r="22" spans="1:14" ht="24.75" customHeight="1" x14ac:dyDescent="0.3">
      <c r="A22" s="36" t="s">
        <v>9</v>
      </c>
      <c r="B22" s="36"/>
      <c r="C22" s="36"/>
      <c r="D22" s="36"/>
      <c r="E22" s="36"/>
      <c r="F22" s="36"/>
      <c r="G22" s="36"/>
      <c r="H22" s="36"/>
    </row>
    <row r="23" spans="1:14" ht="21.75" customHeight="1" x14ac:dyDescent="0.3">
      <c r="A23" s="31">
        <v>149</v>
      </c>
      <c r="B23" s="33" t="s">
        <v>49</v>
      </c>
      <c r="C23" s="27">
        <v>200</v>
      </c>
      <c r="D23" s="27">
        <v>3.6</v>
      </c>
      <c r="E23" s="27">
        <v>3.45</v>
      </c>
      <c r="F23" s="27">
        <v>20.9</v>
      </c>
      <c r="G23" s="27">
        <v>130</v>
      </c>
      <c r="H23" s="27">
        <v>0</v>
      </c>
    </row>
    <row r="24" spans="1:14" ht="21.75" customHeight="1" x14ac:dyDescent="0.3">
      <c r="A24" s="31">
        <v>3</v>
      </c>
      <c r="B24" s="33" t="s">
        <v>46</v>
      </c>
      <c r="C24" s="27">
        <v>200</v>
      </c>
      <c r="D24" s="27">
        <v>0</v>
      </c>
      <c r="E24" s="27">
        <v>0</v>
      </c>
      <c r="F24" s="27">
        <v>14</v>
      </c>
      <c r="G24" s="27">
        <v>52.36</v>
      </c>
      <c r="H24" s="27">
        <v>0</v>
      </c>
    </row>
    <row r="25" spans="1:14" ht="21.75" customHeight="1" x14ac:dyDescent="0.3">
      <c r="A25" s="31">
        <v>1</v>
      </c>
      <c r="B25" s="60" t="s">
        <v>15</v>
      </c>
      <c r="C25" s="27">
        <v>10</v>
      </c>
      <c r="D25" s="28">
        <v>3.19</v>
      </c>
      <c r="E25" s="28">
        <v>0.49</v>
      </c>
      <c r="F25" s="28">
        <v>20.43</v>
      </c>
      <c r="G25" s="28">
        <v>103</v>
      </c>
      <c r="H25" s="28">
        <v>0</v>
      </c>
    </row>
    <row r="26" spans="1:14" ht="21.75" customHeight="1" thickBot="1" x14ac:dyDescent="0.35">
      <c r="A26" s="45"/>
      <c r="B26" s="39" t="s">
        <v>4</v>
      </c>
      <c r="C26" s="40"/>
      <c r="D26" s="40">
        <f>SUM(D23:D25)</f>
        <v>6.79</v>
      </c>
      <c r="E26" s="40">
        <f t="shared" ref="E26:H26" si="3">SUM(E23:E25)</f>
        <v>3.9400000000000004</v>
      </c>
      <c r="F26" s="40">
        <f t="shared" si="3"/>
        <v>55.33</v>
      </c>
      <c r="G26" s="40">
        <f t="shared" si="3"/>
        <v>285.36</v>
      </c>
      <c r="H26" s="40">
        <f t="shared" si="3"/>
        <v>0</v>
      </c>
      <c r="J26" s="9">
        <f>SUM(D26/D27*100)</f>
        <v>9.7250071612718418</v>
      </c>
      <c r="K26" s="9">
        <f t="shared" ref="K26:N26" si="4">SUM(E26/E27*100)</f>
        <v>6.3456273151876328</v>
      </c>
      <c r="L26" s="9">
        <f t="shared" si="4"/>
        <v>17.95146324054247</v>
      </c>
      <c r="M26" s="9">
        <f t="shared" si="4"/>
        <v>14.821201340016103</v>
      </c>
      <c r="N26" s="9">
        <f t="shared" si="4"/>
        <v>0</v>
      </c>
    </row>
    <row r="27" spans="1:14" ht="21.75" customHeight="1" thickBot="1" x14ac:dyDescent="0.35">
      <c r="A27" s="41"/>
      <c r="B27" s="42" t="s">
        <v>5</v>
      </c>
      <c r="C27" s="43"/>
      <c r="D27" s="43">
        <f>SUM(D7+D9+D17+D21+D26)</f>
        <v>69.819999999999993</v>
      </c>
      <c r="E27" s="43">
        <f>SUM(E7+E9+E17+E21+E26)</f>
        <v>62.089999999999989</v>
      </c>
      <c r="F27" s="43">
        <f>SUM(F7+F9+F17+F21+F26)</f>
        <v>308.21999999999997</v>
      </c>
      <c r="G27" s="43">
        <f>SUM(G7+G9+G17+G21+G26)</f>
        <v>1925.35</v>
      </c>
      <c r="H27" s="43">
        <f>SUM(H7+H9+H17+H21+H26)</f>
        <v>60.96</v>
      </c>
    </row>
    <row r="28" spans="1:14" ht="27" customHeight="1" x14ac:dyDescent="0.3">
      <c r="A28" s="107" t="s">
        <v>19</v>
      </c>
      <c r="B28" s="107"/>
      <c r="C28" s="107"/>
      <c r="D28" s="107"/>
      <c r="E28" s="107"/>
      <c r="F28" s="107"/>
      <c r="G28" s="107"/>
      <c r="H28" s="107"/>
    </row>
    <row r="29" spans="1:14" ht="66.75" customHeight="1" x14ac:dyDescent="0.3">
      <c r="A29" s="25" t="s">
        <v>13</v>
      </c>
      <c r="B29" s="25" t="s">
        <v>11</v>
      </c>
      <c r="C29" s="25" t="s">
        <v>0</v>
      </c>
      <c r="D29" s="25" t="s">
        <v>1</v>
      </c>
      <c r="E29" s="25" t="s">
        <v>2</v>
      </c>
      <c r="F29" s="25" t="s">
        <v>3</v>
      </c>
      <c r="G29" s="25" t="s">
        <v>10</v>
      </c>
      <c r="H29" s="25" t="s">
        <v>14</v>
      </c>
      <c r="J29" s="25" t="s">
        <v>1</v>
      </c>
      <c r="K29" s="25" t="s">
        <v>2</v>
      </c>
      <c r="L29" s="25" t="s">
        <v>3</v>
      </c>
      <c r="M29" s="25" t="s">
        <v>10</v>
      </c>
      <c r="N29" s="25" t="s">
        <v>14</v>
      </c>
    </row>
    <row r="30" spans="1:14" ht="25.5" customHeight="1" x14ac:dyDescent="0.3">
      <c r="A30" s="104" t="s">
        <v>6</v>
      </c>
      <c r="B30" s="105"/>
      <c r="C30" s="105"/>
      <c r="D30" s="105"/>
      <c r="E30" s="105"/>
      <c r="F30" s="105"/>
      <c r="G30" s="105"/>
      <c r="H30" s="105"/>
    </row>
    <row r="31" spans="1:14" ht="21.75" customHeight="1" x14ac:dyDescent="0.3">
      <c r="A31" s="26">
        <v>168</v>
      </c>
      <c r="B31" s="27" t="s">
        <v>40</v>
      </c>
      <c r="C31" s="27">
        <v>150</v>
      </c>
      <c r="D31" s="28">
        <v>4.05</v>
      </c>
      <c r="E31" s="28">
        <v>5.69</v>
      </c>
      <c r="F31" s="28">
        <v>20.36</v>
      </c>
      <c r="G31" s="28">
        <v>149</v>
      </c>
      <c r="H31" s="28">
        <v>0</v>
      </c>
      <c r="L31" s="24"/>
    </row>
    <row r="32" spans="1:14" ht="21.75" customHeight="1" x14ac:dyDescent="0.3">
      <c r="A32" s="26">
        <v>248</v>
      </c>
      <c r="B32" s="27" t="s">
        <v>41</v>
      </c>
      <c r="C32" s="27">
        <v>150</v>
      </c>
      <c r="D32" s="28">
        <v>3.76</v>
      </c>
      <c r="E32" s="28">
        <v>4.22</v>
      </c>
      <c r="F32" s="28">
        <v>14.26</v>
      </c>
      <c r="G32" s="28">
        <v>107.01</v>
      </c>
      <c r="H32" s="28">
        <v>1.3</v>
      </c>
    </row>
    <row r="33" spans="1:14" ht="21.75" customHeight="1" x14ac:dyDescent="0.3">
      <c r="A33" s="26">
        <v>1</v>
      </c>
      <c r="B33" s="27" t="s">
        <v>127</v>
      </c>
      <c r="C33" s="86" t="s">
        <v>110</v>
      </c>
      <c r="D33" s="28">
        <v>5.19</v>
      </c>
      <c r="E33" s="28">
        <v>9.7100000000000009</v>
      </c>
      <c r="F33" s="28">
        <v>10.23</v>
      </c>
      <c r="G33" s="28">
        <v>63.52</v>
      </c>
      <c r="H33" s="28">
        <v>0.11</v>
      </c>
    </row>
    <row r="34" spans="1:14" ht="21.75" customHeight="1" x14ac:dyDescent="0.3">
      <c r="A34" s="26"/>
      <c r="B34" s="29" t="s">
        <v>4</v>
      </c>
      <c r="C34" s="32"/>
      <c r="D34" s="30">
        <f>SUM(D31:D33)</f>
        <v>13</v>
      </c>
      <c r="E34" s="30">
        <f>SUM(E31:E33)</f>
        <v>19.62</v>
      </c>
      <c r="F34" s="30">
        <f>SUM(F31:F33)</f>
        <v>44.849999999999994</v>
      </c>
      <c r="G34" s="30">
        <f>SUM(G31:G33)</f>
        <v>319.52999999999997</v>
      </c>
      <c r="H34" s="30">
        <f>SUM(H31:H33)</f>
        <v>1.4100000000000001</v>
      </c>
      <c r="J34" s="9">
        <f>SUM(D34/D54*100)</f>
        <v>28.297779712668696</v>
      </c>
      <c r="K34" s="9">
        <f>SUM(E34/E54*100)</f>
        <v>52.912621359223309</v>
      </c>
      <c r="L34" s="9">
        <f>SUM(F34/F54*100)</f>
        <v>24.026356672202283</v>
      </c>
      <c r="M34" s="9">
        <f>SUM(G34/G54*100)</f>
        <v>27.430999699532126</v>
      </c>
      <c r="N34" s="9">
        <f>SUM(H34/H54*100)</f>
        <v>3.2578558225508321</v>
      </c>
    </row>
    <row r="35" spans="1:14" ht="25.5" customHeight="1" x14ac:dyDescent="0.3">
      <c r="A35" s="106" t="s">
        <v>17</v>
      </c>
      <c r="B35" s="106"/>
      <c r="C35" s="106"/>
      <c r="D35" s="106"/>
      <c r="E35" s="106"/>
      <c r="F35" s="106"/>
      <c r="G35" s="106"/>
      <c r="H35" s="106"/>
    </row>
    <row r="36" spans="1:14" ht="21.75" customHeight="1" x14ac:dyDescent="0.3">
      <c r="A36" s="31">
        <v>154</v>
      </c>
      <c r="B36" s="27" t="s">
        <v>42</v>
      </c>
      <c r="C36" s="27">
        <v>100</v>
      </c>
      <c r="D36" s="27">
        <v>0.3</v>
      </c>
      <c r="E36" s="27">
        <v>0.4</v>
      </c>
      <c r="F36" s="27">
        <v>10.3</v>
      </c>
      <c r="G36" s="27">
        <v>47</v>
      </c>
      <c r="H36" s="27">
        <v>5</v>
      </c>
      <c r="J36" s="9" t="e">
        <f>SUM(#REF!/D54*100)</f>
        <v>#REF!</v>
      </c>
      <c r="K36" s="9" t="e">
        <f>SUM(#REF!/E54*100)</f>
        <v>#REF!</v>
      </c>
      <c r="L36" s="9" t="e">
        <f>SUM(#REF!/F54*100)</f>
        <v>#REF!</v>
      </c>
      <c r="M36" s="9" t="e">
        <f>SUM(#REF!/G54*100)</f>
        <v>#REF!</v>
      </c>
      <c r="N36" s="9" t="e">
        <f>SUM(#REF!/H54*100)</f>
        <v>#REF!</v>
      </c>
    </row>
    <row r="37" spans="1:14" ht="25.5" customHeight="1" x14ac:dyDescent="0.3">
      <c r="A37" s="106" t="s">
        <v>7</v>
      </c>
      <c r="B37" s="106"/>
      <c r="C37" s="106"/>
      <c r="D37" s="106"/>
      <c r="E37" s="106"/>
      <c r="F37" s="106"/>
      <c r="G37" s="106"/>
      <c r="H37" s="106"/>
    </row>
    <row r="38" spans="1:14" ht="21.75" customHeight="1" x14ac:dyDescent="0.3">
      <c r="A38" s="31">
        <v>1032</v>
      </c>
      <c r="B38" s="33" t="s">
        <v>50</v>
      </c>
      <c r="C38" s="27">
        <v>50</v>
      </c>
      <c r="D38" s="27">
        <v>1.67</v>
      </c>
      <c r="E38" s="27">
        <v>7.1</v>
      </c>
      <c r="F38" s="27">
        <v>7.09</v>
      </c>
      <c r="G38" s="27">
        <v>99.51</v>
      </c>
      <c r="H38" s="27">
        <v>7.92</v>
      </c>
    </row>
    <row r="39" spans="1:14" ht="21.75" customHeight="1" x14ac:dyDescent="0.3">
      <c r="A39" s="31">
        <v>11</v>
      </c>
      <c r="B39" s="33" t="s">
        <v>143</v>
      </c>
      <c r="C39" s="27">
        <v>150</v>
      </c>
      <c r="D39" s="27">
        <v>5.09</v>
      </c>
      <c r="E39" s="27">
        <v>8.0399999999999991</v>
      </c>
      <c r="F39" s="27">
        <v>12.27</v>
      </c>
      <c r="G39" s="27">
        <v>136.86000000000001</v>
      </c>
      <c r="H39" s="27">
        <v>28.65</v>
      </c>
    </row>
    <row r="40" spans="1:14" ht="21.75" customHeight="1" x14ac:dyDescent="0.3">
      <c r="A40" s="31">
        <v>276</v>
      </c>
      <c r="B40" s="34" t="s">
        <v>86</v>
      </c>
      <c r="C40" s="27">
        <v>150</v>
      </c>
      <c r="D40" s="27">
        <v>18.350000000000001</v>
      </c>
      <c r="E40" s="27">
        <v>4.7</v>
      </c>
      <c r="F40" s="27">
        <v>16.32</v>
      </c>
      <c r="G40" s="27">
        <v>180</v>
      </c>
      <c r="H40" s="27">
        <v>6.4</v>
      </c>
    </row>
    <row r="41" spans="1:14" ht="21.75" customHeight="1" x14ac:dyDescent="0.3">
      <c r="A41" s="31">
        <v>20</v>
      </c>
      <c r="B41" s="60" t="s">
        <v>87</v>
      </c>
      <c r="C41" s="27">
        <v>150</v>
      </c>
      <c r="D41" s="28">
        <v>0.32</v>
      </c>
      <c r="E41" s="28">
        <v>0</v>
      </c>
      <c r="F41" s="28">
        <v>17.8</v>
      </c>
      <c r="G41" s="28">
        <v>68.44</v>
      </c>
      <c r="H41" s="28">
        <v>0.2</v>
      </c>
    </row>
    <row r="42" spans="1:14" ht="21.75" customHeight="1" x14ac:dyDescent="0.3">
      <c r="A42" s="31">
        <v>1</v>
      </c>
      <c r="B42" s="60" t="s">
        <v>15</v>
      </c>
      <c r="C42" s="27">
        <v>30</v>
      </c>
      <c r="D42" s="28">
        <v>2.13</v>
      </c>
      <c r="E42" s="28">
        <v>0.33</v>
      </c>
      <c r="F42" s="28">
        <v>13.92</v>
      </c>
      <c r="G42" s="28">
        <v>68.7</v>
      </c>
      <c r="H42" s="28">
        <v>0</v>
      </c>
    </row>
    <row r="43" spans="1:14" ht="21.75" customHeight="1" x14ac:dyDescent="0.3">
      <c r="A43" s="31">
        <v>1</v>
      </c>
      <c r="B43" s="60" t="s">
        <v>16</v>
      </c>
      <c r="C43" s="27">
        <v>30</v>
      </c>
      <c r="D43" s="27">
        <v>1.56</v>
      </c>
      <c r="E43" s="27">
        <v>0.36</v>
      </c>
      <c r="F43" s="27">
        <v>13.29</v>
      </c>
      <c r="G43" s="27">
        <v>64.2</v>
      </c>
      <c r="H43" s="27">
        <v>0</v>
      </c>
    </row>
    <row r="44" spans="1:14" ht="21.75" customHeight="1" x14ac:dyDescent="0.3">
      <c r="A44" s="31"/>
      <c r="B44" s="35" t="s">
        <v>4</v>
      </c>
      <c r="C44" s="32"/>
      <c r="D44" s="32">
        <f>SUM(D38:D43)</f>
        <v>29.119999999999997</v>
      </c>
      <c r="E44" s="32">
        <f>SUM(E38:E43)</f>
        <v>20.529999999999998</v>
      </c>
      <c r="F44" s="32">
        <f>SUM(F38:F43)</f>
        <v>80.69</v>
      </c>
      <c r="G44" s="32">
        <f>SUM(G38:G43)</f>
        <v>617.71</v>
      </c>
      <c r="H44" s="32">
        <f>SUM(H38:H43)</f>
        <v>43.17</v>
      </c>
      <c r="J44" s="9">
        <f>SUM(D44/D54*100)</f>
        <v>63.387026556377876</v>
      </c>
      <c r="K44" s="9">
        <f t="shared" ref="K44" si="5">SUM(E44/E54*100)</f>
        <v>55.366774541531818</v>
      </c>
      <c r="L44" s="9">
        <f t="shared" ref="L44" si="6">SUM(F44/F54*100)</f>
        <v>43.226013821181766</v>
      </c>
      <c r="M44" s="9">
        <f t="shared" ref="M44" si="7">SUM(G44/G54*100)</f>
        <v>53.029145383525787</v>
      </c>
      <c r="N44" s="9">
        <f t="shared" ref="N44" si="8">SUM(H44/H54*100)</f>
        <v>99.745841035120151</v>
      </c>
    </row>
    <row r="45" spans="1:14" ht="25.5" customHeight="1" x14ac:dyDescent="0.3">
      <c r="A45" s="62" t="s">
        <v>8</v>
      </c>
      <c r="B45" s="62"/>
      <c r="C45" s="62"/>
      <c r="D45" s="62"/>
      <c r="E45" s="62"/>
      <c r="F45" s="62"/>
      <c r="G45" s="62"/>
      <c r="H45" s="62"/>
    </row>
    <row r="46" spans="1:14" ht="21.75" customHeight="1" x14ac:dyDescent="0.3">
      <c r="A46" s="31">
        <v>473</v>
      </c>
      <c r="B46" s="33" t="s">
        <v>47</v>
      </c>
      <c r="C46" s="27">
        <v>50</v>
      </c>
      <c r="D46" s="27">
        <v>3.9</v>
      </c>
      <c r="E46" s="27">
        <v>3.06</v>
      </c>
      <c r="F46" s="27">
        <v>26.93</v>
      </c>
      <c r="G46" s="27">
        <v>151</v>
      </c>
      <c r="H46" s="27">
        <v>0</v>
      </c>
    </row>
    <row r="47" spans="1:14" ht="21.75" customHeight="1" x14ac:dyDescent="0.3">
      <c r="A47" s="31">
        <v>25</v>
      </c>
      <c r="B47" s="33" t="s">
        <v>48</v>
      </c>
      <c r="C47" s="27">
        <v>150</v>
      </c>
      <c r="D47" s="27">
        <v>2</v>
      </c>
      <c r="E47" s="27">
        <v>0</v>
      </c>
      <c r="F47" s="27">
        <v>22</v>
      </c>
      <c r="G47" s="27">
        <v>89.04</v>
      </c>
      <c r="H47" s="27">
        <v>0</v>
      </c>
    </row>
    <row r="48" spans="1:14" ht="21.75" customHeight="1" x14ac:dyDescent="0.3">
      <c r="A48" s="32"/>
      <c r="B48" s="37" t="s">
        <v>4</v>
      </c>
      <c r="C48" s="32"/>
      <c r="D48" s="32">
        <f>SUM(D46:D47)</f>
        <v>5.9</v>
      </c>
      <c r="E48" s="32">
        <f t="shared" ref="E48:H48" si="9">SUM(E46:E47)</f>
        <v>3.06</v>
      </c>
      <c r="F48" s="32">
        <f t="shared" si="9"/>
        <v>48.93</v>
      </c>
      <c r="G48" s="32">
        <f t="shared" si="9"/>
        <v>240.04000000000002</v>
      </c>
      <c r="H48" s="32">
        <f t="shared" si="9"/>
        <v>0</v>
      </c>
      <c r="J48" s="9">
        <f>SUM(D48/D54*100)</f>
        <v>12.84283848498041</v>
      </c>
      <c r="K48" s="9">
        <f t="shared" ref="K48" si="10">SUM(E48/E54*100)</f>
        <v>8.2524271844660202</v>
      </c>
      <c r="L48" s="9">
        <f t="shared" ref="L48" si="11">SUM(F48/F54*100)</f>
        <v>26.212031928001288</v>
      </c>
      <c r="M48" s="9">
        <f t="shared" ref="M48" si="12">SUM(G48/G54*100)</f>
        <v>20.606945100227499</v>
      </c>
      <c r="N48" s="9">
        <f t="shared" ref="N48" si="13">SUM(H48/H54*100)</f>
        <v>0</v>
      </c>
    </row>
    <row r="49" spans="1:14" ht="25.5" customHeight="1" x14ac:dyDescent="0.3">
      <c r="A49" s="62" t="s">
        <v>9</v>
      </c>
      <c r="B49" s="62"/>
      <c r="C49" s="62"/>
      <c r="D49" s="62"/>
      <c r="E49" s="62"/>
      <c r="F49" s="62"/>
      <c r="G49" s="62"/>
      <c r="H49" s="62"/>
    </row>
    <row r="50" spans="1:14" ht="21.75" customHeight="1" x14ac:dyDescent="0.3">
      <c r="A50" s="31">
        <v>149</v>
      </c>
      <c r="B50" s="33" t="s">
        <v>49</v>
      </c>
      <c r="C50" s="27">
        <v>150</v>
      </c>
      <c r="D50" s="27">
        <v>3.6</v>
      </c>
      <c r="E50" s="27">
        <v>3.45</v>
      </c>
      <c r="F50" s="27">
        <v>20.9</v>
      </c>
      <c r="G50" s="27">
        <v>130</v>
      </c>
      <c r="H50" s="27">
        <v>0</v>
      </c>
    </row>
    <row r="51" spans="1:14" ht="21.75" customHeight="1" x14ac:dyDescent="0.3">
      <c r="A51" s="31">
        <v>3</v>
      </c>
      <c r="B51" s="33" t="s">
        <v>46</v>
      </c>
      <c r="C51" s="27">
        <v>150</v>
      </c>
      <c r="D51" s="27">
        <v>0</v>
      </c>
      <c r="E51" s="27">
        <v>0</v>
      </c>
      <c r="F51" s="27">
        <v>12</v>
      </c>
      <c r="G51" s="27">
        <v>44.88</v>
      </c>
      <c r="H51" s="27">
        <v>0</v>
      </c>
    </row>
    <row r="52" spans="1:14" ht="21.75" customHeight="1" x14ac:dyDescent="0.3">
      <c r="A52" s="31">
        <v>1</v>
      </c>
      <c r="B52" s="60" t="s">
        <v>15</v>
      </c>
      <c r="C52" s="27">
        <v>10</v>
      </c>
      <c r="D52" s="28">
        <v>2.13</v>
      </c>
      <c r="E52" s="28">
        <v>0.33</v>
      </c>
      <c r="F52" s="28">
        <v>13.92</v>
      </c>
      <c r="G52" s="28">
        <v>68.7</v>
      </c>
      <c r="H52" s="28">
        <v>0</v>
      </c>
    </row>
    <row r="53" spans="1:14" ht="21.75" customHeight="1" thickBot="1" x14ac:dyDescent="0.35">
      <c r="A53" s="45"/>
      <c r="B53" s="39" t="s">
        <v>4</v>
      </c>
      <c r="C53" s="40"/>
      <c r="D53" s="40">
        <f>SUM(D50:D52)</f>
        <v>5.73</v>
      </c>
      <c r="E53" s="40">
        <f t="shared" ref="E53:H53" si="14">SUM(E50:E52)</f>
        <v>3.7800000000000002</v>
      </c>
      <c r="F53" s="40">
        <f t="shared" si="14"/>
        <v>46.82</v>
      </c>
      <c r="G53" s="40">
        <f t="shared" si="14"/>
        <v>243.57999999999998</v>
      </c>
      <c r="H53" s="40">
        <f t="shared" si="14"/>
        <v>0</v>
      </c>
      <c r="J53" s="9">
        <f>SUM(D53/D54*100)</f>
        <v>12.472790596430128</v>
      </c>
      <c r="K53" s="9">
        <f t="shared" ref="K53" si="15">SUM(E53/E54*100)</f>
        <v>10.194174757281555</v>
      </c>
      <c r="L53" s="9">
        <f t="shared" ref="L53" si="16">SUM(F53/F54*100)</f>
        <v>25.081694969732688</v>
      </c>
      <c r="M53" s="9">
        <f t="shared" ref="M53" si="17">SUM(G53/G54*100)</f>
        <v>20.910846890157529</v>
      </c>
      <c r="N53" s="9">
        <f t="shared" ref="N53" si="18">SUM(H53/H54*100)</f>
        <v>0</v>
      </c>
    </row>
    <row r="54" spans="1:14" ht="21.75" customHeight="1" thickBot="1" x14ac:dyDescent="0.35">
      <c r="A54" s="41"/>
      <c r="B54" s="42" t="s">
        <v>5</v>
      </c>
      <c r="C54" s="43"/>
      <c r="D54" s="46">
        <f>SUM(+D48+D44+D35+D33+D53)</f>
        <v>45.94</v>
      </c>
      <c r="E54" s="46">
        <f t="shared" ref="E54:H54" si="19">SUM(+E48+E44+E35+E33+E53)</f>
        <v>37.08</v>
      </c>
      <c r="F54" s="46">
        <f t="shared" si="19"/>
        <v>186.67</v>
      </c>
      <c r="G54" s="46">
        <f t="shared" si="19"/>
        <v>1164.8499999999999</v>
      </c>
      <c r="H54" s="46">
        <f t="shared" si="19"/>
        <v>43.28</v>
      </c>
    </row>
    <row r="55" spans="1:14" x14ac:dyDescent="0.3">
      <c r="A55" s="24"/>
      <c r="B55" s="24"/>
      <c r="C55" s="24"/>
      <c r="D55" s="24"/>
      <c r="E55" s="24"/>
      <c r="F55" s="24"/>
      <c r="G55" s="24"/>
      <c r="H55" s="24"/>
    </row>
    <row r="56" spans="1:14" x14ac:dyDescent="0.3">
      <c r="A56" s="24"/>
      <c r="B56" s="24"/>
      <c r="C56" s="24"/>
      <c r="D56" s="24"/>
      <c r="E56" s="24"/>
      <c r="F56" s="24"/>
      <c r="G56" s="24"/>
      <c r="H56" s="24"/>
    </row>
  </sheetData>
  <mergeCells count="8">
    <mergeCell ref="A30:H30"/>
    <mergeCell ref="A35:H35"/>
    <mergeCell ref="A37:H37"/>
    <mergeCell ref="A1:H1"/>
    <mergeCell ref="A3:H3"/>
    <mergeCell ref="A8:H8"/>
    <mergeCell ref="A10:H10"/>
    <mergeCell ref="A28:H28"/>
  </mergeCells>
  <pageMargins left="0.89" right="0.18" top="0.17" bottom="0.17" header="0.18" footer="0.18"/>
  <pageSetup paperSize="9" scale="77" orientation="landscape" verticalDpi="4294967293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view="pageBreakPreview" topLeftCell="A10" zoomScale="54" zoomScaleNormal="60" zoomScaleSheetLayoutView="54" workbookViewId="0">
      <selection activeCell="B52" sqref="B52"/>
    </sheetView>
  </sheetViews>
  <sheetFormatPr defaultColWidth="8.85546875" defaultRowHeight="20.25" x14ac:dyDescent="0.3"/>
  <cols>
    <col min="1" max="1" width="11.85546875" style="24" customWidth="1"/>
    <col min="2" max="2" width="73.28515625" style="24" customWidth="1"/>
    <col min="3" max="6" width="12" style="24" customWidth="1"/>
    <col min="7" max="7" width="21.28515625" style="24" customWidth="1"/>
    <col min="8" max="8" width="11.85546875" style="24" customWidth="1"/>
    <col min="9" max="16384" width="8.85546875" style="24"/>
  </cols>
  <sheetData>
    <row r="1" spans="1:14" s="9" customFormat="1" ht="34.15" customHeight="1" x14ac:dyDescent="0.3">
      <c r="A1" s="107" t="s">
        <v>22</v>
      </c>
      <c r="B1" s="107"/>
      <c r="C1" s="107"/>
      <c r="D1" s="107"/>
      <c r="E1" s="107"/>
      <c r="F1" s="107"/>
      <c r="G1" s="107"/>
      <c r="H1" s="107"/>
    </row>
    <row r="2" spans="1:14" s="44" customFormat="1" ht="67.5" customHeight="1" x14ac:dyDescent="0.25">
      <c r="A2" s="25" t="s">
        <v>13</v>
      </c>
      <c r="B2" s="25" t="s">
        <v>11</v>
      </c>
      <c r="C2" s="25" t="s">
        <v>0</v>
      </c>
      <c r="D2" s="25" t="s">
        <v>1</v>
      </c>
      <c r="E2" s="25" t="s">
        <v>2</v>
      </c>
      <c r="F2" s="25" t="s">
        <v>3</v>
      </c>
      <c r="G2" s="25" t="s">
        <v>10</v>
      </c>
      <c r="H2" s="25" t="s">
        <v>14</v>
      </c>
      <c r="J2" s="25" t="s">
        <v>1</v>
      </c>
      <c r="K2" s="25" t="s">
        <v>2</v>
      </c>
      <c r="L2" s="25" t="s">
        <v>3</v>
      </c>
      <c r="M2" s="25" t="s">
        <v>10</v>
      </c>
      <c r="N2" s="25" t="s">
        <v>14</v>
      </c>
    </row>
    <row r="3" spans="1:14" ht="24.75" customHeight="1" x14ac:dyDescent="0.3">
      <c r="A3" s="104" t="s">
        <v>6</v>
      </c>
      <c r="B3" s="105"/>
      <c r="C3" s="105"/>
      <c r="D3" s="105"/>
      <c r="E3" s="105"/>
      <c r="F3" s="105"/>
      <c r="G3" s="105"/>
      <c r="H3" s="105"/>
    </row>
    <row r="4" spans="1:14" x14ac:dyDescent="0.3">
      <c r="A4" s="26">
        <v>85</v>
      </c>
      <c r="B4" s="27" t="s">
        <v>51</v>
      </c>
      <c r="C4" s="27">
        <v>200</v>
      </c>
      <c r="D4" s="28">
        <v>6.86</v>
      </c>
      <c r="E4" s="28">
        <v>10.44</v>
      </c>
      <c r="F4" s="28">
        <v>30.28</v>
      </c>
      <c r="G4" s="28">
        <v>240.94</v>
      </c>
      <c r="H4" s="28">
        <v>1.54</v>
      </c>
    </row>
    <row r="5" spans="1:14" x14ac:dyDescent="0.3">
      <c r="A5" s="26">
        <v>253</v>
      </c>
      <c r="B5" s="58" t="s">
        <v>52</v>
      </c>
      <c r="C5" s="27">
        <v>200</v>
      </c>
      <c r="D5" s="28">
        <v>5.71</v>
      </c>
      <c r="E5" s="28">
        <v>6.4</v>
      </c>
      <c r="F5" s="28">
        <v>22.88</v>
      </c>
      <c r="G5" s="28">
        <v>169.16</v>
      </c>
      <c r="H5" s="28">
        <v>242.26</v>
      </c>
    </row>
    <row r="6" spans="1:14" x14ac:dyDescent="0.3">
      <c r="A6" s="26">
        <v>1</v>
      </c>
      <c r="B6" s="27" t="s">
        <v>126</v>
      </c>
      <c r="C6" s="86" t="s">
        <v>103</v>
      </c>
      <c r="D6" s="28">
        <v>3.06</v>
      </c>
      <c r="E6" s="28">
        <v>9.43</v>
      </c>
      <c r="F6" s="28">
        <v>18.27</v>
      </c>
      <c r="G6" s="28">
        <v>9.52</v>
      </c>
      <c r="H6" s="28">
        <v>0</v>
      </c>
    </row>
    <row r="7" spans="1:14" x14ac:dyDescent="0.3">
      <c r="A7" s="26"/>
      <c r="B7" s="27"/>
      <c r="C7" s="27"/>
      <c r="D7" s="28"/>
      <c r="E7" s="28"/>
      <c r="F7" s="28"/>
      <c r="G7" s="28"/>
      <c r="H7" s="28"/>
    </row>
    <row r="8" spans="1:14" ht="24" customHeight="1" x14ac:dyDescent="0.3">
      <c r="A8" s="26"/>
      <c r="B8" s="29" t="s">
        <v>4</v>
      </c>
      <c r="C8" s="27"/>
      <c r="D8" s="32">
        <f>SUM(D4:D7)</f>
        <v>15.63</v>
      </c>
      <c r="E8" s="32">
        <f>SUM(E4:E7)</f>
        <v>26.27</v>
      </c>
      <c r="F8" s="32">
        <f>SUM(F4:F7)</f>
        <v>71.429999999999993</v>
      </c>
      <c r="G8" s="32">
        <f>SUM(G4:G7)</f>
        <v>419.62</v>
      </c>
      <c r="H8" s="32">
        <f>SUM(H4:H7)</f>
        <v>243.79999999999998</v>
      </c>
      <c r="J8" s="24">
        <f>SUM(D8/D28*100)</f>
        <v>23.468468468468469</v>
      </c>
      <c r="K8" s="24">
        <f>SUM(E8/E28*100)</f>
        <v>39.01678300905985</v>
      </c>
      <c r="L8" s="24">
        <f>SUM(F8/F28*100)</f>
        <v>25.20732611073861</v>
      </c>
      <c r="M8" s="24">
        <f>SUM(G8/G28*100)</f>
        <v>24.129543481136036</v>
      </c>
      <c r="N8" s="24">
        <f>SUM(H8/H28*100)</f>
        <v>88.455119367244777</v>
      </c>
    </row>
    <row r="9" spans="1:14" ht="24.75" customHeight="1" x14ac:dyDescent="0.3">
      <c r="A9" s="106" t="s">
        <v>17</v>
      </c>
      <c r="B9" s="106"/>
      <c r="C9" s="106"/>
      <c r="D9" s="106"/>
      <c r="E9" s="106"/>
      <c r="F9" s="106"/>
      <c r="G9" s="106"/>
      <c r="H9" s="106"/>
    </row>
    <row r="10" spans="1:14" x14ac:dyDescent="0.3">
      <c r="A10" s="31">
        <v>154</v>
      </c>
      <c r="B10" s="27" t="s">
        <v>92</v>
      </c>
      <c r="C10" s="27">
        <v>108</v>
      </c>
      <c r="D10" s="30">
        <v>0.75</v>
      </c>
      <c r="E10" s="32">
        <v>0</v>
      </c>
      <c r="F10" s="32">
        <v>15.15</v>
      </c>
      <c r="G10" s="32">
        <v>64</v>
      </c>
      <c r="H10" s="32">
        <v>3</v>
      </c>
      <c r="J10" s="24">
        <f>SUM(D10/D28*100)</f>
        <v>1.1261261261261259</v>
      </c>
      <c r="K10" s="24">
        <f>SUM(E10/E28*100)</f>
        <v>0</v>
      </c>
      <c r="L10" s="24">
        <f>SUM(F10/F28*100)</f>
        <v>5.3463669407488448</v>
      </c>
      <c r="M10" s="24">
        <f>SUM(G10/G28*100)</f>
        <v>3.6802125322737385</v>
      </c>
      <c r="N10" s="24">
        <f>SUM(H10/H28*100)</f>
        <v>1.0884551193672449</v>
      </c>
    </row>
    <row r="11" spans="1:14" ht="24.75" customHeight="1" x14ac:dyDescent="0.3">
      <c r="A11" s="106" t="s">
        <v>7</v>
      </c>
      <c r="B11" s="106"/>
      <c r="C11" s="106"/>
      <c r="D11" s="106"/>
      <c r="E11" s="106"/>
      <c r="F11" s="106"/>
      <c r="G11" s="106"/>
      <c r="H11" s="106"/>
    </row>
    <row r="12" spans="1:14" x14ac:dyDescent="0.3">
      <c r="A12" s="31">
        <v>7</v>
      </c>
      <c r="B12" s="33" t="s">
        <v>84</v>
      </c>
      <c r="C12" s="27">
        <v>60</v>
      </c>
      <c r="D12" s="27">
        <v>0.97</v>
      </c>
      <c r="E12" s="27">
        <v>4.12</v>
      </c>
      <c r="F12" s="27">
        <v>7.64</v>
      </c>
      <c r="G12" s="27">
        <v>70.94</v>
      </c>
      <c r="H12" s="27">
        <v>7.63</v>
      </c>
    </row>
    <row r="13" spans="1:14" ht="22.5" customHeight="1" x14ac:dyDescent="0.3">
      <c r="A13" s="31">
        <v>9</v>
      </c>
      <c r="B13" s="33" t="s">
        <v>88</v>
      </c>
      <c r="C13" s="27">
        <v>200</v>
      </c>
      <c r="D13" s="27">
        <v>7.8</v>
      </c>
      <c r="E13" s="27">
        <v>10.7</v>
      </c>
      <c r="F13" s="27">
        <v>23.75</v>
      </c>
      <c r="G13" s="27">
        <v>217.1</v>
      </c>
      <c r="H13" s="27">
        <v>14.9</v>
      </c>
    </row>
    <row r="14" spans="1:14" x14ac:dyDescent="0.3">
      <c r="A14" s="31">
        <v>336</v>
      </c>
      <c r="B14" s="34" t="s">
        <v>54</v>
      </c>
      <c r="C14" s="27">
        <v>200</v>
      </c>
      <c r="D14" s="27">
        <v>19.7</v>
      </c>
      <c r="E14" s="27">
        <v>15</v>
      </c>
      <c r="F14" s="27">
        <v>13.65</v>
      </c>
      <c r="G14" s="27">
        <v>169</v>
      </c>
      <c r="H14" s="27">
        <v>4.72</v>
      </c>
    </row>
    <row r="15" spans="1:14" ht="20.25" customHeight="1" x14ac:dyDescent="0.3">
      <c r="A15" s="31">
        <v>20</v>
      </c>
      <c r="B15" s="60" t="s">
        <v>87</v>
      </c>
      <c r="C15" s="27">
        <v>200</v>
      </c>
      <c r="D15" s="28">
        <v>0.48</v>
      </c>
      <c r="E15" s="28">
        <v>0</v>
      </c>
      <c r="F15" s="28">
        <v>23.2</v>
      </c>
      <c r="G15" s="28">
        <v>89.57</v>
      </c>
      <c r="H15" s="28">
        <v>0.3</v>
      </c>
    </row>
    <row r="16" spans="1:14" x14ac:dyDescent="0.3">
      <c r="A16" s="31">
        <v>1</v>
      </c>
      <c r="B16" s="60" t="s">
        <v>15</v>
      </c>
      <c r="C16" s="27">
        <v>50</v>
      </c>
      <c r="D16" s="28">
        <v>3.19</v>
      </c>
      <c r="E16" s="28">
        <v>0.49</v>
      </c>
      <c r="F16" s="28">
        <v>20.43</v>
      </c>
      <c r="G16" s="28">
        <v>103</v>
      </c>
      <c r="H16" s="28">
        <v>0</v>
      </c>
    </row>
    <row r="17" spans="1:14" s="48" customFormat="1" x14ac:dyDescent="0.3">
      <c r="A17" s="31">
        <v>1</v>
      </c>
      <c r="B17" s="60" t="s">
        <v>16</v>
      </c>
      <c r="C17" s="27">
        <v>45</v>
      </c>
      <c r="D17" s="27">
        <v>2.34</v>
      </c>
      <c r="E17" s="27">
        <v>0.54</v>
      </c>
      <c r="F17" s="27">
        <v>19.93</v>
      </c>
      <c r="G17" s="27">
        <v>96</v>
      </c>
      <c r="H17" s="27">
        <v>0</v>
      </c>
    </row>
    <row r="18" spans="1:14" x14ac:dyDescent="0.3">
      <c r="A18" s="31"/>
      <c r="B18" s="35" t="s">
        <v>4</v>
      </c>
      <c r="C18" s="32"/>
      <c r="D18" s="32">
        <f>SUM(D12:D17)</f>
        <v>34.480000000000004</v>
      </c>
      <c r="E18" s="32">
        <f t="shared" ref="E18:H18" si="0">SUM(E12:E17)</f>
        <v>30.849999999999998</v>
      </c>
      <c r="F18" s="32">
        <f t="shared" si="0"/>
        <v>108.6</v>
      </c>
      <c r="G18" s="32">
        <f t="shared" si="0"/>
        <v>745.6099999999999</v>
      </c>
      <c r="H18" s="32">
        <f t="shared" si="0"/>
        <v>27.55</v>
      </c>
      <c r="J18" s="24">
        <f>SUM(D18/D28*100)</f>
        <v>51.771771771771768</v>
      </c>
      <c r="K18" s="24">
        <f>SUM(E18/E28*100)</f>
        <v>45.819099955443335</v>
      </c>
      <c r="L18" s="24">
        <f>SUM(F18/F28*100)</f>
        <v>38.324452129724385</v>
      </c>
      <c r="M18" s="24">
        <f>SUM(G18/G28*100)</f>
        <v>42.875051034197213</v>
      </c>
      <c r="N18" s="24">
        <f>SUM(H18/H28*100)</f>
        <v>9.9956461795225326</v>
      </c>
    </row>
    <row r="19" spans="1:14" ht="24.75" customHeight="1" x14ac:dyDescent="0.3">
      <c r="A19" s="36" t="s">
        <v>8</v>
      </c>
      <c r="B19" s="36"/>
      <c r="C19" s="36"/>
      <c r="D19" s="36"/>
      <c r="E19" s="36"/>
      <c r="F19" s="36"/>
      <c r="G19" s="36"/>
      <c r="H19" s="36"/>
    </row>
    <row r="20" spans="1:14" x14ac:dyDescent="0.3">
      <c r="A20" s="31">
        <v>184</v>
      </c>
      <c r="B20" s="33" t="s">
        <v>55</v>
      </c>
      <c r="C20" s="27">
        <v>50</v>
      </c>
      <c r="D20" s="27">
        <v>7.33</v>
      </c>
      <c r="E20" s="27">
        <v>5.22</v>
      </c>
      <c r="F20" s="27">
        <v>46.56</v>
      </c>
      <c r="G20" s="27">
        <v>264.44</v>
      </c>
      <c r="H20" s="27">
        <v>0.01</v>
      </c>
    </row>
    <row r="21" spans="1:14" x14ac:dyDescent="0.3">
      <c r="A21" s="31">
        <v>401</v>
      </c>
      <c r="B21" s="33" t="s">
        <v>128</v>
      </c>
      <c r="C21" s="27">
        <v>200</v>
      </c>
      <c r="D21" s="27">
        <v>5.22</v>
      </c>
      <c r="E21" s="27">
        <v>4.5</v>
      </c>
      <c r="F21" s="27">
        <v>7.2</v>
      </c>
      <c r="G21" s="27">
        <v>90</v>
      </c>
      <c r="H21" s="27">
        <v>1.26</v>
      </c>
    </row>
    <row r="22" spans="1:14" ht="21" customHeight="1" x14ac:dyDescent="0.3">
      <c r="A22" s="27"/>
      <c r="B22" s="37" t="s">
        <v>4</v>
      </c>
      <c r="C22" s="32"/>
      <c r="D22" s="32">
        <f>SUM(D20:D21)</f>
        <v>12.55</v>
      </c>
      <c r="E22" s="32">
        <f t="shared" ref="E22:H22" si="1">SUM(E20:E21)</f>
        <v>9.7199999999999989</v>
      </c>
      <c r="F22" s="32">
        <f t="shared" si="1"/>
        <v>53.760000000000005</v>
      </c>
      <c r="G22" s="32">
        <f t="shared" si="1"/>
        <v>354.44</v>
      </c>
      <c r="H22" s="32">
        <f t="shared" si="1"/>
        <v>1.27</v>
      </c>
      <c r="J22" s="24">
        <f>SUM(D22/D28*100)</f>
        <v>18.843843843843842</v>
      </c>
      <c r="K22" s="24">
        <f>SUM(E22/E28*100)</f>
        <v>14.436358235556215</v>
      </c>
      <c r="L22" s="24">
        <f>SUM(F22/F28*100)</f>
        <v>18.971662490736492</v>
      </c>
      <c r="M22" s="24">
        <f>SUM(G22/G28*100)</f>
        <v>20.381477030298498</v>
      </c>
      <c r="N22" s="24">
        <f>SUM(H22/H28*100)</f>
        <v>0.46077933386546699</v>
      </c>
    </row>
    <row r="23" spans="1:14" ht="24.75" customHeight="1" x14ac:dyDescent="0.3">
      <c r="A23" s="36" t="s">
        <v>9</v>
      </c>
      <c r="B23" s="36"/>
      <c r="C23" s="36"/>
      <c r="D23" s="36"/>
      <c r="E23" s="36"/>
      <c r="F23" s="36"/>
      <c r="G23" s="36"/>
      <c r="H23" s="36"/>
    </row>
    <row r="24" spans="1:14" ht="24.75" customHeight="1" x14ac:dyDescent="0.3">
      <c r="A24" s="26">
        <v>163</v>
      </c>
      <c r="B24" s="58" t="s">
        <v>129</v>
      </c>
      <c r="C24" s="27">
        <v>200</v>
      </c>
      <c r="D24" s="28">
        <v>15.25</v>
      </c>
      <c r="E24" s="28">
        <v>18.899999999999999</v>
      </c>
      <c r="F24" s="28">
        <v>39.1</v>
      </c>
      <c r="G24" s="28">
        <v>389.91</v>
      </c>
      <c r="H24" s="28">
        <v>1.58</v>
      </c>
    </row>
    <row r="25" spans="1:14" ht="21.75" customHeight="1" x14ac:dyDescent="0.3">
      <c r="A25" s="31">
        <v>3</v>
      </c>
      <c r="B25" s="33" t="s">
        <v>46</v>
      </c>
      <c r="C25" s="27">
        <v>200</v>
      </c>
      <c r="D25" s="27">
        <v>0</v>
      </c>
      <c r="E25" s="27">
        <v>0</v>
      </c>
      <c r="F25" s="27">
        <v>14</v>
      </c>
      <c r="G25" s="27">
        <v>52.36</v>
      </c>
      <c r="H25" s="27">
        <v>0</v>
      </c>
    </row>
    <row r="26" spans="1:14" ht="28.5" customHeight="1" x14ac:dyDescent="0.3">
      <c r="A26" s="31">
        <v>1</v>
      </c>
      <c r="B26" s="60" t="s">
        <v>15</v>
      </c>
      <c r="C26" s="27">
        <v>10</v>
      </c>
      <c r="D26" s="28">
        <v>3.19</v>
      </c>
      <c r="E26" s="28">
        <v>0.49</v>
      </c>
      <c r="F26" s="28">
        <v>20.43</v>
      </c>
      <c r="G26" s="28">
        <v>103</v>
      </c>
      <c r="H26" s="28">
        <v>0</v>
      </c>
    </row>
    <row r="27" spans="1:14" ht="39.75" customHeight="1" thickBot="1" x14ac:dyDescent="0.35">
      <c r="A27" s="38"/>
      <c r="B27" s="39" t="s">
        <v>4</v>
      </c>
      <c r="C27" s="40"/>
      <c r="D27" s="40">
        <f>SUM(D25:D26)</f>
        <v>3.19</v>
      </c>
      <c r="E27" s="40">
        <f>SUM(E25:E26)</f>
        <v>0.49</v>
      </c>
      <c r="F27" s="40">
        <f>SUM(F25:F26)</f>
        <v>34.43</v>
      </c>
      <c r="G27" s="40">
        <f>SUM(G25:G26)</f>
        <v>155.36000000000001</v>
      </c>
      <c r="H27" s="40">
        <f>SUM(H25:H26)</f>
        <v>0</v>
      </c>
      <c r="J27" s="24">
        <f>SUM(D27/D28*100)</f>
        <v>4.789789789789789</v>
      </c>
      <c r="K27" s="24">
        <f t="shared" ref="K27:N27" si="2">SUM(E27/E28*100)</f>
        <v>0.72775879994059112</v>
      </c>
      <c r="L27" s="24">
        <f t="shared" si="2"/>
        <v>12.150192328051663</v>
      </c>
      <c r="M27" s="24">
        <f t="shared" si="2"/>
        <v>8.9337159220945015</v>
      </c>
      <c r="N27" s="24">
        <f t="shared" si="2"/>
        <v>0</v>
      </c>
    </row>
    <row r="28" spans="1:14" ht="42.75" customHeight="1" thickBot="1" x14ac:dyDescent="0.35">
      <c r="A28" s="41"/>
      <c r="B28" s="42" t="s">
        <v>5</v>
      </c>
      <c r="C28" s="43"/>
      <c r="D28" s="46">
        <f>SUM(D8+D10+D18+D22+D27)</f>
        <v>66.600000000000009</v>
      </c>
      <c r="E28" s="46">
        <f>SUM(E8+E10+E18+E22+E27)</f>
        <v>67.33</v>
      </c>
      <c r="F28" s="46">
        <f>SUM(F8+F10+F18+F22+F27)</f>
        <v>283.37</v>
      </c>
      <c r="G28" s="46">
        <f>SUM(G8+G10+G18+G22+G27)</f>
        <v>1739.0300000000002</v>
      </c>
      <c r="H28" s="46">
        <f>SUM(H8+H10+H18+H22+H27)</f>
        <v>275.61999999999995</v>
      </c>
    </row>
    <row r="29" spans="1:14" ht="127.5" customHeight="1" x14ac:dyDescent="0.3">
      <c r="A29" s="107" t="s">
        <v>23</v>
      </c>
      <c r="B29" s="107"/>
      <c r="C29" s="107"/>
      <c r="D29" s="107"/>
      <c r="E29" s="107"/>
      <c r="F29" s="107"/>
      <c r="G29" s="107"/>
      <c r="H29" s="107"/>
    </row>
    <row r="30" spans="1:14" ht="73.5" customHeight="1" x14ac:dyDescent="0.3">
      <c r="A30" s="25" t="s">
        <v>13</v>
      </c>
      <c r="B30" s="25" t="s">
        <v>11</v>
      </c>
      <c r="C30" s="25" t="s">
        <v>0</v>
      </c>
      <c r="D30" s="25" t="s">
        <v>1</v>
      </c>
      <c r="E30" s="25" t="s">
        <v>2</v>
      </c>
      <c r="F30" s="25" t="s">
        <v>3</v>
      </c>
      <c r="G30" s="25" t="s">
        <v>10</v>
      </c>
      <c r="H30" s="25" t="s">
        <v>14</v>
      </c>
      <c r="J30" s="25" t="s">
        <v>1</v>
      </c>
      <c r="K30" s="25" t="s">
        <v>2</v>
      </c>
      <c r="L30" s="25" t="s">
        <v>3</v>
      </c>
      <c r="M30" s="25" t="s">
        <v>10</v>
      </c>
      <c r="N30" s="25" t="s">
        <v>14</v>
      </c>
    </row>
    <row r="31" spans="1:14" ht="25.5" customHeight="1" x14ac:dyDescent="0.3">
      <c r="A31" s="104" t="s">
        <v>6</v>
      </c>
      <c r="B31" s="105"/>
      <c r="C31" s="105"/>
      <c r="D31" s="105"/>
      <c r="E31" s="105"/>
      <c r="F31" s="105"/>
      <c r="G31" s="105"/>
      <c r="H31" s="105"/>
    </row>
    <row r="32" spans="1:14" ht="21.75" customHeight="1" x14ac:dyDescent="0.3">
      <c r="A32" s="26">
        <v>85</v>
      </c>
      <c r="B32" s="27" t="s">
        <v>51</v>
      </c>
      <c r="C32" s="27">
        <v>150</v>
      </c>
      <c r="D32" s="28">
        <v>5.79</v>
      </c>
      <c r="E32" s="28">
        <v>8.85</v>
      </c>
      <c r="F32" s="28">
        <v>24.26</v>
      </c>
      <c r="G32" s="28">
        <v>198.68</v>
      </c>
      <c r="H32" s="28">
        <v>1.34</v>
      </c>
    </row>
    <row r="33" spans="1:14" ht="21.75" customHeight="1" x14ac:dyDescent="0.3">
      <c r="A33" s="26">
        <v>253</v>
      </c>
      <c r="B33" s="58" t="s">
        <v>52</v>
      </c>
      <c r="C33" s="27">
        <v>150</v>
      </c>
      <c r="D33" s="28">
        <v>4.29</v>
      </c>
      <c r="E33" s="28">
        <v>4.8</v>
      </c>
      <c r="F33" s="28">
        <v>17.45</v>
      </c>
      <c r="G33" s="28">
        <v>128.18</v>
      </c>
      <c r="H33" s="28">
        <v>1.5</v>
      </c>
    </row>
    <row r="34" spans="1:14" ht="21.75" customHeight="1" x14ac:dyDescent="0.3">
      <c r="A34" s="26">
        <v>1</v>
      </c>
      <c r="B34" s="27" t="s">
        <v>126</v>
      </c>
      <c r="C34" s="86" t="s">
        <v>103</v>
      </c>
      <c r="D34" s="28">
        <v>1.71</v>
      </c>
      <c r="E34" s="28">
        <v>5.28</v>
      </c>
      <c r="F34" s="28">
        <v>10.23</v>
      </c>
      <c r="G34" s="28">
        <v>9.52</v>
      </c>
      <c r="H34" s="28">
        <v>0</v>
      </c>
    </row>
    <row r="35" spans="1:14" ht="21.75" customHeight="1" x14ac:dyDescent="0.3">
      <c r="A35" s="26"/>
      <c r="B35" s="27"/>
      <c r="C35" s="27"/>
      <c r="D35" s="28"/>
      <c r="E35" s="28"/>
      <c r="F35" s="28"/>
      <c r="G35" s="28"/>
      <c r="H35" s="28"/>
    </row>
    <row r="36" spans="1:14" ht="21.75" customHeight="1" x14ac:dyDescent="0.3">
      <c r="A36" s="26"/>
      <c r="B36" s="29" t="s">
        <v>4</v>
      </c>
      <c r="C36" s="27"/>
      <c r="D36" s="32">
        <f>SUM(D32:D35)</f>
        <v>11.79</v>
      </c>
      <c r="E36" s="32">
        <f>SUM(E32:E35)</f>
        <v>18.93</v>
      </c>
      <c r="F36" s="32">
        <f>SUM(F32:F35)</f>
        <v>51.94</v>
      </c>
      <c r="G36" s="32">
        <f>SUM(G32:G35)</f>
        <v>336.38</v>
      </c>
      <c r="H36" s="32">
        <f>SUM(H32:H35)</f>
        <v>2.84</v>
      </c>
      <c r="J36" s="24">
        <f>SUM(D36/D56*100)</f>
        <v>22.839984502130957</v>
      </c>
      <c r="K36" s="24">
        <f>SUM(E36/E56*100)</f>
        <v>36.714507370054314</v>
      </c>
      <c r="L36" s="24">
        <f>SUM(F36/F56*100)</f>
        <v>22.959950490672792</v>
      </c>
      <c r="M36" s="24">
        <f>SUM(G36/G56*100)</f>
        <v>22.719935159231362</v>
      </c>
      <c r="N36" s="24">
        <f>SUM(H36/H56*100)</f>
        <v>10.725075528700909</v>
      </c>
    </row>
    <row r="37" spans="1:14" ht="25.5" customHeight="1" x14ac:dyDescent="0.3">
      <c r="A37" s="106" t="s">
        <v>17</v>
      </c>
      <c r="B37" s="106"/>
      <c r="C37" s="106"/>
      <c r="D37" s="106"/>
      <c r="E37" s="106"/>
      <c r="F37" s="106"/>
      <c r="G37" s="106"/>
      <c r="H37" s="106"/>
    </row>
    <row r="38" spans="1:14" ht="21.75" customHeight="1" x14ac:dyDescent="0.3">
      <c r="A38" s="31">
        <v>3</v>
      </c>
      <c r="B38" s="27" t="s">
        <v>92</v>
      </c>
      <c r="C38" s="27">
        <v>114</v>
      </c>
      <c r="D38" s="30">
        <v>0.9</v>
      </c>
      <c r="E38" s="32">
        <v>0</v>
      </c>
      <c r="F38" s="32">
        <v>18.18</v>
      </c>
      <c r="G38" s="32">
        <v>76</v>
      </c>
      <c r="H38" s="32">
        <v>3.6</v>
      </c>
      <c r="J38" s="24">
        <f>SUM(D38/D56*100)</f>
        <v>1.743510267338241</v>
      </c>
      <c r="K38" s="24">
        <f>SUM(E38/E56*100)</f>
        <v>0</v>
      </c>
      <c r="L38" s="24">
        <f>SUM(F38/F56*100)</f>
        <v>8.0364247192997951</v>
      </c>
      <c r="M38" s="24">
        <f>SUM(G38/G56*100)</f>
        <v>5.1332275168011883</v>
      </c>
      <c r="N38" s="24">
        <f>SUM(H38/H56*100)</f>
        <v>13.595166163141997</v>
      </c>
    </row>
    <row r="39" spans="1:14" ht="25.5" customHeight="1" x14ac:dyDescent="0.3">
      <c r="A39" s="106" t="s">
        <v>7</v>
      </c>
      <c r="B39" s="106"/>
      <c r="C39" s="106"/>
      <c r="D39" s="106"/>
      <c r="E39" s="106"/>
      <c r="F39" s="106"/>
      <c r="G39" s="106"/>
      <c r="H39" s="106"/>
    </row>
    <row r="40" spans="1:14" ht="21.75" customHeight="1" x14ac:dyDescent="0.3">
      <c r="A40" s="31">
        <v>7</v>
      </c>
      <c r="B40" s="33" t="s">
        <v>84</v>
      </c>
      <c r="C40" s="27">
        <v>40</v>
      </c>
      <c r="D40" s="27">
        <v>0.74</v>
      </c>
      <c r="E40" s="27">
        <v>3.1</v>
      </c>
      <c r="F40" s="27">
        <v>5.89</v>
      </c>
      <c r="G40" s="27">
        <v>54.01</v>
      </c>
      <c r="H40" s="27">
        <v>6.14</v>
      </c>
    </row>
    <row r="41" spans="1:14" ht="21.75" customHeight="1" x14ac:dyDescent="0.3">
      <c r="A41" s="31">
        <v>9</v>
      </c>
      <c r="B41" s="33" t="s">
        <v>88</v>
      </c>
      <c r="C41" s="27">
        <v>150</v>
      </c>
      <c r="D41" s="27">
        <v>6.08</v>
      </c>
      <c r="E41" s="27">
        <v>7.83</v>
      </c>
      <c r="F41" s="27">
        <v>16.989999999999998</v>
      </c>
      <c r="G41" s="27">
        <v>158.80000000000001</v>
      </c>
      <c r="H41" s="27">
        <v>9.3699999999999992</v>
      </c>
    </row>
    <row r="42" spans="1:14" ht="21.75" customHeight="1" x14ac:dyDescent="0.3">
      <c r="A42" s="31">
        <v>336</v>
      </c>
      <c r="B42" s="34" t="s">
        <v>89</v>
      </c>
      <c r="C42" s="27">
        <v>150</v>
      </c>
      <c r="D42" s="27">
        <v>14.29</v>
      </c>
      <c r="E42" s="27">
        <v>11.71</v>
      </c>
      <c r="F42" s="27">
        <v>9.73</v>
      </c>
      <c r="G42" s="27">
        <v>201</v>
      </c>
      <c r="H42" s="27">
        <v>3.27</v>
      </c>
    </row>
    <row r="43" spans="1:14" ht="21.75" customHeight="1" x14ac:dyDescent="0.3">
      <c r="A43" s="31">
        <v>20</v>
      </c>
      <c r="B43" s="60" t="s">
        <v>87</v>
      </c>
      <c r="C43" s="27">
        <v>150</v>
      </c>
      <c r="D43" s="28">
        <v>0.32</v>
      </c>
      <c r="E43" s="28">
        <v>0</v>
      </c>
      <c r="F43" s="28">
        <v>17.8</v>
      </c>
      <c r="G43" s="28">
        <v>68.44</v>
      </c>
      <c r="H43" s="28">
        <v>0.2</v>
      </c>
    </row>
    <row r="44" spans="1:14" ht="21.75" customHeight="1" x14ac:dyDescent="0.3">
      <c r="A44" s="31">
        <v>1</v>
      </c>
      <c r="B44" s="60" t="s">
        <v>15</v>
      </c>
      <c r="C44" s="27">
        <v>30</v>
      </c>
      <c r="D44" s="28">
        <v>2.13</v>
      </c>
      <c r="E44" s="28">
        <v>0.33</v>
      </c>
      <c r="F44" s="28">
        <v>13.92</v>
      </c>
      <c r="G44" s="28">
        <v>68.7</v>
      </c>
      <c r="H44" s="28">
        <v>0</v>
      </c>
    </row>
    <row r="45" spans="1:14" ht="21.75" customHeight="1" x14ac:dyDescent="0.3">
      <c r="A45" s="31">
        <v>1</v>
      </c>
      <c r="B45" s="60" t="s">
        <v>16</v>
      </c>
      <c r="C45" s="27">
        <v>30</v>
      </c>
      <c r="D45" s="27">
        <v>1.56</v>
      </c>
      <c r="E45" s="27">
        <v>0.36</v>
      </c>
      <c r="F45" s="27">
        <v>13.29</v>
      </c>
      <c r="G45" s="27">
        <v>64.2</v>
      </c>
      <c r="H45" s="27">
        <v>0</v>
      </c>
      <c r="I45" s="48"/>
      <c r="J45" s="48"/>
      <c r="K45" s="48"/>
      <c r="L45" s="48"/>
      <c r="M45" s="48"/>
      <c r="N45" s="48"/>
    </row>
    <row r="46" spans="1:14" ht="21.75" customHeight="1" x14ac:dyDescent="0.3">
      <c r="A46" s="31"/>
      <c r="B46" s="35" t="s">
        <v>4</v>
      </c>
      <c r="C46" s="32"/>
      <c r="D46" s="32">
        <f>SUM(D40:D45)</f>
        <v>25.119999999999997</v>
      </c>
      <c r="E46" s="32">
        <f t="shared" ref="E46:H46" si="3">SUM(E40:E45)</f>
        <v>23.33</v>
      </c>
      <c r="F46" s="32">
        <f t="shared" si="3"/>
        <v>77.62</v>
      </c>
      <c r="G46" s="32">
        <f t="shared" si="3"/>
        <v>615.15000000000009</v>
      </c>
      <c r="H46" s="32">
        <f t="shared" si="3"/>
        <v>18.979999999999997</v>
      </c>
      <c r="J46" s="24">
        <f>SUM(D46/D56*100)</f>
        <v>48.663308795040678</v>
      </c>
      <c r="K46" s="24">
        <f>SUM(E46/E56*100)</f>
        <v>45.248254460822345</v>
      </c>
      <c r="L46" s="24">
        <f>SUM(F46/F56*100)</f>
        <v>34.311731942356992</v>
      </c>
      <c r="M46" s="24">
        <f>SUM(G46/G56*100)</f>
        <v>41.548748775792781</v>
      </c>
      <c r="N46" s="24">
        <f>SUM(H46/H56*100)</f>
        <v>71.676737160120851</v>
      </c>
    </row>
    <row r="47" spans="1:14" ht="25.5" customHeight="1" x14ac:dyDescent="0.3">
      <c r="A47" s="62" t="s">
        <v>8</v>
      </c>
      <c r="B47" s="62"/>
      <c r="C47" s="62"/>
      <c r="D47" s="62"/>
      <c r="E47" s="62"/>
      <c r="F47" s="62"/>
      <c r="G47" s="62"/>
      <c r="H47" s="62"/>
    </row>
    <row r="48" spans="1:14" ht="21.75" customHeight="1" x14ac:dyDescent="0.3">
      <c r="A48" s="31">
        <v>184</v>
      </c>
      <c r="B48" s="33" t="s">
        <v>55</v>
      </c>
      <c r="C48" s="27">
        <v>60</v>
      </c>
      <c r="D48" s="27">
        <v>7.33</v>
      </c>
      <c r="E48" s="27">
        <v>5.22</v>
      </c>
      <c r="F48" s="27">
        <v>46.56</v>
      </c>
      <c r="G48" s="27">
        <v>264.44</v>
      </c>
      <c r="H48" s="27">
        <v>0.01</v>
      </c>
    </row>
    <row r="49" spans="1:14" ht="21.75" customHeight="1" x14ac:dyDescent="0.3">
      <c r="A49" s="31">
        <v>401</v>
      </c>
      <c r="B49" s="33" t="s">
        <v>130</v>
      </c>
      <c r="C49" s="27">
        <v>150</v>
      </c>
      <c r="D49" s="27">
        <v>4.3499999999999996</v>
      </c>
      <c r="E49" s="27">
        <v>3.75</v>
      </c>
      <c r="F49" s="27">
        <v>6</v>
      </c>
      <c r="G49" s="27">
        <v>75</v>
      </c>
      <c r="H49" s="27">
        <v>1.05</v>
      </c>
    </row>
    <row r="50" spans="1:14" ht="21.75" customHeight="1" x14ac:dyDescent="0.3">
      <c r="A50" s="27"/>
      <c r="B50" s="37" t="s">
        <v>4</v>
      </c>
      <c r="C50" s="32"/>
      <c r="D50" s="32">
        <f>SUM(D48:D49)</f>
        <v>11.68</v>
      </c>
      <c r="E50" s="32">
        <f t="shared" ref="E50:H50" si="4">SUM(E48:E49)</f>
        <v>8.9699999999999989</v>
      </c>
      <c r="F50" s="32">
        <f t="shared" si="4"/>
        <v>52.56</v>
      </c>
      <c r="G50" s="32">
        <f t="shared" si="4"/>
        <v>339.44</v>
      </c>
      <c r="H50" s="32">
        <f t="shared" si="4"/>
        <v>1.06</v>
      </c>
      <c r="J50" s="24">
        <f>SUM(D50/D56*100)</f>
        <v>22.626888802789615</v>
      </c>
      <c r="K50" s="24">
        <f>SUM(E50/E56*100)</f>
        <v>17.39720713731575</v>
      </c>
      <c r="L50" s="24">
        <f>SUM(F50/F56*100)</f>
        <v>23.234019980549906</v>
      </c>
      <c r="M50" s="24">
        <f>SUM(G50/G56*100)</f>
        <v>22.926615109249937</v>
      </c>
      <c r="N50" s="24">
        <f>SUM(H50/H56*100)</f>
        <v>4.0030211480362548</v>
      </c>
    </row>
    <row r="51" spans="1:14" ht="25.5" customHeight="1" x14ac:dyDescent="0.3">
      <c r="A51" s="62" t="s">
        <v>9</v>
      </c>
      <c r="B51" s="62"/>
      <c r="C51" s="62"/>
      <c r="D51" s="62"/>
      <c r="E51" s="62"/>
      <c r="F51" s="62"/>
      <c r="G51" s="62"/>
      <c r="H51" s="62"/>
    </row>
    <row r="52" spans="1:14" ht="25.5" customHeight="1" x14ac:dyDescent="0.3">
      <c r="A52" s="26">
        <v>163</v>
      </c>
      <c r="B52" s="58" t="s">
        <v>129</v>
      </c>
      <c r="C52" s="27">
        <v>150</v>
      </c>
      <c r="D52" s="28">
        <v>12.9</v>
      </c>
      <c r="E52" s="28">
        <v>14.6</v>
      </c>
      <c r="F52" s="28">
        <v>34.74</v>
      </c>
      <c r="G52" s="28">
        <v>324.32</v>
      </c>
      <c r="H52" s="28">
        <v>1.32</v>
      </c>
    </row>
    <row r="53" spans="1:14" ht="21.75" customHeight="1" x14ac:dyDescent="0.3">
      <c r="A53" s="31">
        <v>3</v>
      </c>
      <c r="B53" s="33" t="s">
        <v>46</v>
      </c>
      <c r="C53" s="27">
        <v>150</v>
      </c>
      <c r="D53" s="27">
        <v>0</v>
      </c>
      <c r="E53" s="27">
        <v>0</v>
      </c>
      <c r="F53" s="27">
        <v>12</v>
      </c>
      <c r="G53" s="27">
        <v>44.88</v>
      </c>
      <c r="H53" s="27">
        <v>0</v>
      </c>
    </row>
    <row r="54" spans="1:14" ht="21.75" customHeight="1" x14ac:dyDescent="0.3">
      <c r="A54" s="31">
        <v>1</v>
      </c>
      <c r="B54" s="60" t="s">
        <v>15</v>
      </c>
      <c r="C54" s="27">
        <v>10</v>
      </c>
      <c r="D54" s="28">
        <v>2.13</v>
      </c>
      <c r="E54" s="28">
        <v>0.33</v>
      </c>
      <c r="F54" s="28">
        <v>13.92</v>
      </c>
      <c r="G54" s="28">
        <v>68.7</v>
      </c>
      <c r="H54" s="28">
        <v>0</v>
      </c>
    </row>
    <row r="55" spans="1:14" ht="21.75" customHeight="1" thickBot="1" x14ac:dyDescent="0.35">
      <c r="A55" s="38"/>
      <c r="B55" s="39" t="s">
        <v>4</v>
      </c>
      <c r="C55" s="40"/>
      <c r="D55" s="40">
        <f>SUM(D53:D54)</f>
        <v>2.13</v>
      </c>
      <c r="E55" s="40">
        <f>SUM(E53:E54)</f>
        <v>0.33</v>
      </c>
      <c r="F55" s="40">
        <f>SUM(F53:F54)</f>
        <v>25.92</v>
      </c>
      <c r="G55" s="40">
        <f>SUM(G53:G54)</f>
        <v>113.58000000000001</v>
      </c>
      <c r="H55" s="40">
        <f>SUM(H53:H54)</f>
        <v>0</v>
      </c>
      <c r="J55" s="24">
        <f>SUM(D55/D56*100)</f>
        <v>4.1263076327005033</v>
      </c>
      <c r="K55" s="24">
        <f t="shared" ref="K55" si="5">SUM(E55/E56*100)</f>
        <v>0.6400310318076029</v>
      </c>
      <c r="L55" s="24">
        <f t="shared" ref="L55" si="6">SUM(F55/F56*100)</f>
        <v>11.457872867120502</v>
      </c>
      <c r="M55" s="24">
        <f t="shared" ref="M55" si="7">SUM(G55/G56*100)</f>
        <v>7.6714734389247239</v>
      </c>
      <c r="N55" s="24">
        <f t="shared" ref="N55" si="8">SUM(H55/H56*100)</f>
        <v>0</v>
      </c>
    </row>
    <row r="56" spans="1:14" ht="21.75" customHeight="1" thickBot="1" x14ac:dyDescent="0.35">
      <c r="A56" s="41"/>
      <c r="B56" s="42" t="s">
        <v>5</v>
      </c>
      <c r="C56" s="43"/>
      <c r="D56" s="46">
        <f>SUM(D36+D38+D46+D50+D55)</f>
        <v>51.62</v>
      </c>
      <c r="E56" s="46">
        <f>SUM(E36+E38+E46+E50+E55)</f>
        <v>51.559999999999995</v>
      </c>
      <c r="F56" s="46">
        <f>SUM(F36+F38+F46+F50+F55)</f>
        <v>226.22000000000003</v>
      </c>
      <c r="G56" s="46">
        <f>SUM(G36+G38+G46+G50+G55)</f>
        <v>1480.5500000000002</v>
      </c>
      <c r="H56" s="46">
        <f>SUM(H36+H38+H46+H50+H55)</f>
        <v>26.479999999999993</v>
      </c>
    </row>
  </sheetData>
  <mergeCells count="8">
    <mergeCell ref="A31:H31"/>
    <mergeCell ref="A37:H37"/>
    <mergeCell ref="A39:H39"/>
    <mergeCell ref="A1:H1"/>
    <mergeCell ref="A3:H3"/>
    <mergeCell ref="A9:H9"/>
    <mergeCell ref="A11:H11"/>
    <mergeCell ref="A29:H29"/>
  </mergeCells>
  <pageMargins left="0.70866141732283472" right="0.16" top="0.17" bottom="0.17" header="0.17" footer="0.17"/>
  <pageSetup paperSize="9" scale="72" orientation="landscape" verticalDpi="4294967293" r:id="rId1"/>
  <rowBreaks count="1" manualBreakCount="1">
    <brk id="30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view="pageBreakPreview" zoomScale="60" zoomScaleNormal="50" workbookViewId="0">
      <selection activeCell="B43" sqref="B43"/>
    </sheetView>
  </sheetViews>
  <sheetFormatPr defaultColWidth="8.85546875" defaultRowHeight="20.25" x14ac:dyDescent="0.3"/>
  <cols>
    <col min="1" max="1" width="11.7109375" style="24" customWidth="1"/>
    <col min="2" max="2" width="76.140625" style="24" customWidth="1"/>
    <col min="3" max="6" width="12" style="24" customWidth="1"/>
    <col min="7" max="7" width="21.7109375" style="24" customWidth="1"/>
    <col min="8" max="8" width="16.85546875" style="24" customWidth="1"/>
    <col min="9" max="9" width="8.85546875" style="24"/>
    <col min="10" max="10" width="7.7109375" style="24" customWidth="1"/>
    <col min="11" max="11" width="8.85546875" style="24"/>
    <col min="12" max="12" width="7.140625" style="24" customWidth="1"/>
    <col min="13" max="13" width="8.28515625" style="24" customWidth="1"/>
    <col min="14" max="16384" width="8.85546875" style="24"/>
  </cols>
  <sheetData>
    <row r="1" spans="1:14" s="9" customFormat="1" ht="34.15" customHeight="1" x14ac:dyDescent="0.3">
      <c r="A1" s="107" t="s">
        <v>24</v>
      </c>
      <c r="B1" s="107"/>
      <c r="C1" s="107"/>
      <c r="D1" s="107"/>
      <c r="E1" s="107"/>
      <c r="F1" s="107"/>
      <c r="G1" s="107"/>
      <c r="H1" s="107"/>
    </row>
    <row r="2" spans="1:14" s="44" customFormat="1" ht="73.5" customHeight="1" x14ac:dyDescent="0.25">
      <c r="A2" s="25" t="s">
        <v>13</v>
      </c>
      <c r="B2" s="25" t="s">
        <v>11</v>
      </c>
      <c r="C2" s="25" t="s">
        <v>0</v>
      </c>
      <c r="D2" s="25" t="s">
        <v>1</v>
      </c>
      <c r="E2" s="25" t="s">
        <v>2</v>
      </c>
      <c r="F2" s="25" t="s">
        <v>3</v>
      </c>
      <c r="G2" s="25" t="s">
        <v>10</v>
      </c>
      <c r="H2" s="25" t="s">
        <v>14</v>
      </c>
      <c r="J2" s="25" t="s">
        <v>1</v>
      </c>
      <c r="K2" s="25" t="s">
        <v>2</v>
      </c>
      <c r="L2" s="25" t="s">
        <v>3</v>
      </c>
      <c r="M2" s="25" t="s">
        <v>10</v>
      </c>
      <c r="N2" s="25" t="s">
        <v>14</v>
      </c>
    </row>
    <row r="3" spans="1:14" ht="24.75" customHeight="1" x14ac:dyDescent="0.3">
      <c r="A3" s="104" t="s">
        <v>6</v>
      </c>
      <c r="B3" s="105"/>
      <c r="C3" s="105"/>
      <c r="D3" s="105"/>
      <c r="E3" s="105"/>
      <c r="F3" s="105"/>
      <c r="G3" s="105"/>
      <c r="H3" s="105"/>
    </row>
    <row r="4" spans="1:14" ht="21" customHeight="1" x14ac:dyDescent="0.3">
      <c r="A4" s="26">
        <v>8</v>
      </c>
      <c r="B4" s="27" t="s">
        <v>98</v>
      </c>
      <c r="C4" s="27">
        <v>200</v>
      </c>
      <c r="D4" s="28">
        <v>9.6999999999999993</v>
      </c>
      <c r="E4" s="28">
        <v>12</v>
      </c>
      <c r="F4" s="28">
        <v>61.4</v>
      </c>
      <c r="G4" s="28">
        <v>398.8</v>
      </c>
      <c r="H4" s="28">
        <v>0.09</v>
      </c>
    </row>
    <row r="5" spans="1:14" ht="21" customHeight="1" x14ac:dyDescent="0.3">
      <c r="A5" s="26">
        <v>260</v>
      </c>
      <c r="B5" s="27" t="s">
        <v>43</v>
      </c>
      <c r="C5" s="27">
        <v>200</v>
      </c>
      <c r="D5" s="28">
        <v>0.09</v>
      </c>
      <c r="E5" s="28">
        <v>0.01</v>
      </c>
      <c r="F5" s="28">
        <v>14.3</v>
      </c>
      <c r="G5" s="28">
        <v>55.66</v>
      </c>
      <c r="H5" s="28">
        <v>4</v>
      </c>
    </row>
    <row r="6" spans="1:14" ht="21" customHeight="1" x14ac:dyDescent="0.3">
      <c r="A6" s="26">
        <v>1</v>
      </c>
      <c r="B6" s="27" t="s">
        <v>126</v>
      </c>
      <c r="C6" s="86" t="s">
        <v>102</v>
      </c>
      <c r="D6" s="28">
        <v>3.06</v>
      </c>
      <c r="E6" s="28">
        <v>9.43</v>
      </c>
      <c r="F6" s="28">
        <v>18.27</v>
      </c>
      <c r="G6" s="28">
        <v>9.52</v>
      </c>
      <c r="H6" s="28">
        <v>0</v>
      </c>
    </row>
    <row r="7" spans="1:14" ht="21" customHeight="1" x14ac:dyDescent="0.3">
      <c r="A7" s="26"/>
      <c r="B7" s="27"/>
      <c r="C7" s="27"/>
      <c r="D7" s="28"/>
      <c r="E7" s="28"/>
      <c r="F7" s="28"/>
      <c r="G7" s="28"/>
      <c r="H7" s="28"/>
    </row>
    <row r="8" spans="1:14" ht="21" customHeight="1" x14ac:dyDescent="0.3">
      <c r="A8" s="26"/>
      <c r="B8" s="29" t="s">
        <v>4</v>
      </c>
      <c r="C8" s="27"/>
      <c r="D8" s="30">
        <f>SUM(D4:D7)</f>
        <v>12.85</v>
      </c>
      <c r="E8" s="30">
        <f>SUM(E4:E7)</f>
        <v>21.439999999999998</v>
      </c>
      <c r="F8" s="30">
        <f>SUM(F4:F7)</f>
        <v>93.97</v>
      </c>
      <c r="G8" s="30">
        <f>SUM(G4:G7)</f>
        <v>463.98</v>
      </c>
      <c r="H8" s="30">
        <f>SUM(H4:H7)</f>
        <v>4.09</v>
      </c>
      <c r="J8" s="24">
        <f>SUM(D8/D29*100)</f>
        <v>20.348376880443389</v>
      </c>
      <c r="K8" s="24">
        <f t="shared" ref="K8:N8" si="0">SUM(E8/E29*100)</f>
        <v>34.447300771208226</v>
      </c>
      <c r="L8" s="24">
        <f t="shared" si="0"/>
        <v>25.65663736143723</v>
      </c>
      <c r="M8" s="24">
        <f t="shared" si="0"/>
        <v>21.857290238697551</v>
      </c>
      <c r="N8" s="24">
        <f t="shared" si="0"/>
        <v>5.739545326971653</v>
      </c>
    </row>
    <row r="9" spans="1:14" ht="21.75" customHeight="1" x14ac:dyDescent="0.3">
      <c r="A9" s="106" t="s">
        <v>17</v>
      </c>
      <c r="B9" s="106"/>
      <c r="C9" s="106"/>
      <c r="D9" s="106"/>
      <c r="E9" s="106"/>
      <c r="F9" s="106"/>
      <c r="G9" s="106"/>
      <c r="H9" s="106"/>
    </row>
    <row r="10" spans="1:14" ht="21" customHeight="1" x14ac:dyDescent="0.3">
      <c r="A10" s="31">
        <v>3</v>
      </c>
      <c r="B10" s="27" t="s">
        <v>131</v>
      </c>
      <c r="C10" s="27">
        <v>114</v>
      </c>
      <c r="D10" s="28">
        <v>0.9</v>
      </c>
      <c r="E10" s="27">
        <v>0</v>
      </c>
      <c r="F10" s="27">
        <v>18.18</v>
      </c>
      <c r="G10" s="27">
        <v>76</v>
      </c>
      <c r="H10" s="27">
        <v>3.6</v>
      </c>
      <c r="J10" s="24">
        <f>SUM(D10/D29*100)</f>
        <v>1.4251781472684086</v>
      </c>
      <c r="K10" s="24">
        <f t="shared" ref="K10:N10" si="1">SUM(E10/E29*100)</f>
        <v>0</v>
      </c>
      <c r="L10" s="24">
        <f t="shared" si="1"/>
        <v>4.9636869983072121</v>
      </c>
      <c r="M10" s="24">
        <f t="shared" si="1"/>
        <v>3.5802277213263802</v>
      </c>
      <c r="N10" s="24">
        <f t="shared" si="1"/>
        <v>5.0519225371877639</v>
      </c>
    </row>
    <row r="11" spans="1:14" ht="15.75" customHeight="1" x14ac:dyDescent="0.3">
      <c r="A11" s="106" t="s">
        <v>7</v>
      </c>
      <c r="B11" s="106"/>
      <c r="C11" s="106"/>
      <c r="D11" s="106"/>
      <c r="E11" s="106"/>
      <c r="F11" s="106"/>
      <c r="G11" s="106"/>
      <c r="H11" s="106"/>
    </row>
    <row r="12" spans="1:14" ht="22.5" customHeight="1" x14ac:dyDescent="0.3">
      <c r="A12" s="31">
        <v>0</v>
      </c>
      <c r="B12" s="33"/>
      <c r="C12" s="27"/>
      <c r="D12" s="27"/>
      <c r="E12" s="27"/>
      <c r="F12" s="27"/>
      <c r="G12" s="27"/>
      <c r="H12" s="27"/>
    </row>
    <row r="13" spans="1:14" ht="19.5" customHeight="1" x14ac:dyDescent="0.3">
      <c r="A13" s="31">
        <v>11</v>
      </c>
      <c r="B13" s="33" t="s">
        <v>144</v>
      </c>
      <c r="C13" s="27">
        <v>200</v>
      </c>
      <c r="D13" s="27">
        <v>11.13</v>
      </c>
      <c r="E13" s="27">
        <v>15.03</v>
      </c>
      <c r="F13" s="27">
        <v>18.28</v>
      </c>
      <c r="G13" s="27">
        <v>246.3</v>
      </c>
      <c r="H13" s="27">
        <v>37.950000000000003</v>
      </c>
    </row>
    <row r="14" spans="1:14" ht="21" customHeight="1" x14ac:dyDescent="0.3">
      <c r="A14" s="31">
        <v>317</v>
      </c>
      <c r="B14" s="34" t="s">
        <v>132</v>
      </c>
      <c r="C14" s="27">
        <v>150</v>
      </c>
      <c r="D14" s="27">
        <v>5.5</v>
      </c>
      <c r="E14" s="27">
        <v>4.57</v>
      </c>
      <c r="F14" s="27">
        <v>26.44</v>
      </c>
      <c r="G14" s="27">
        <v>168</v>
      </c>
      <c r="H14" s="27">
        <v>0</v>
      </c>
    </row>
    <row r="15" spans="1:14" ht="21" customHeight="1" x14ac:dyDescent="0.3">
      <c r="A15" s="31">
        <v>4</v>
      </c>
      <c r="B15" s="34" t="s">
        <v>133</v>
      </c>
      <c r="C15" s="27">
        <v>60</v>
      </c>
      <c r="D15" s="27">
        <v>12.3</v>
      </c>
      <c r="E15" s="27">
        <v>11.3</v>
      </c>
      <c r="F15" s="27">
        <v>3.4</v>
      </c>
      <c r="G15" s="27">
        <v>165.4</v>
      </c>
      <c r="H15" s="27">
        <v>0.2</v>
      </c>
    </row>
    <row r="16" spans="1:14" ht="21" customHeight="1" x14ac:dyDescent="0.3">
      <c r="A16" s="31">
        <v>20</v>
      </c>
      <c r="B16" s="60" t="s">
        <v>87</v>
      </c>
      <c r="C16" s="27">
        <v>200</v>
      </c>
      <c r="D16" s="28">
        <v>0.48</v>
      </c>
      <c r="E16" s="28">
        <v>0</v>
      </c>
      <c r="F16" s="28">
        <v>23.2</v>
      </c>
      <c r="G16" s="28">
        <v>89.57</v>
      </c>
      <c r="H16" s="28">
        <v>0.3</v>
      </c>
    </row>
    <row r="17" spans="1:14" ht="21" customHeight="1" x14ac:dyDescent="0.3">
      <c r="A17" s="31">
        <v>1</v>
      </c>
      <c r="B17" s="60" t="s">
        <v>15</v>
      </c>
      <c r="C17" s="27">
        <v>45</v>
      </c>
      <c r="D17" s="28">
        <v>3.19</v>
      </c>
      <c r="E17" s="28">
        <v>0.49</v>
      </c>
      <c r="F17" s="28">
        <v>20.43</v>
      </c>
      <c r="G17" s="28">
        <v>103</v>
      </c>
      <c r="H17" s="28">
        <v>0</v>
      </c>
    </row>
    <row r="18" spans="1:14" s="48" customFormat="1" ht="21" customHeight="1" x14ac:dyDescent="0.3">
      <c r="A18" s="31">
        <v>1</v>
      </c>
      <c r="B18" s="60" t="s">
        <v>16</v>
      </c>
      <c r="C18" s="27">
        <v>45</v>
      </c>
      <c r="D18" s="27">
        <v>2.34</v>
      </c>
      <c r="E18" s="27">
        <v>0.54</v>
      </c>
      <c r="F18" s="27">
        <v>19.93</v>
      </c>
      <c r="G18" s="27">
        <v>96</v>
      </c>
      <c r="H18" s="27">
        <v>0</v>
      </c>
      <c r="J18" s="24"/>
    </row>
    <row r="19" spans="1:14" ht="21" customHeight="1" x14ac:dyDescent="0.3">
      <c r="A19" s="31"/>
      <c r="B19" s="35" t="s">
        <v>4</v>
      </c>
      <c r="C19" s="32"/>
      <c r="D19" s="32">
        <f>SUM(D12:D18)</f>
        <v>34.94</v>
      </c>
      <c r="E19" s="32">
        <f t="shared" ref="E19:H19" si="2">SUM(E12:E18)</f>
        <v>31.93</v>
      </c>
      <c r="F19" s="32">
        <f t="shared" si="2"/>
        <v>111.68</v>
      </c>
      <c r="G19" s="32">
        <f t="shared" si="2"/>
        <v>868.27</v>
      </c>
      <c r="H19" s="32">
        <f t="shared" si="2"/>
        <v>38.450000000000003</v>
      </c>
      <c r="J19" s="24">
        <f>SUM(D19/D29*100)</f>
        <v>55.328582739509102</v>
      </c>
      <c r="K19" s="24">
        <f t="shared" ref="K19:N19" si="3">SUM(E19/E29*100)</f>
        <v>51.301413881748068</v>
      </c>
      <c r="L19" s="24">
        <f t="shared" si="3"/>
        <v>30.492000218424071</v>
      </c>
      <c r="M19" s="24">
        <f t="shared" si="3"/>
        <v>40.902688468369156</v>
      </c>
      <c r="N19" s="24">
        <f t="shared" si="3"/>
        <v>53.957339320797089</v>
      </c>
    </row>
    <row r="20" spans="1:14" ht="21" customHeight="1" x14ac:dyDescent="0.3">
      <c r="A20" s="36" t="s">
        <v>8</v>
      </c>
      <c r="B20" s="36"/>
      <c r="C20" s="36"/>
      <c r="D20" s="36"/>
      <c r="E20" s="36"/>
      <c r="F20" s="36"/>
      <c r="G20" s="36"/>
      <c r="H20" s="36"/>
    </row>
    <row r="21" spans="1:14" ht="21" customHeight="1" x14ac:dyDescent="0.3">
      <c r="A21" s="31">
        <v>451</v>
      </c>
      <c r="B21" s="33" t="s">
        <v>58</v>
      </c>
      <c r="C21" s="27">
        <v>80</v>
      </c>
      <c r="D21" s="27">
        <v>5.2</v>
      </c>
      <c r="E21" s="27">
        <v>2</v>
      </c>
      <c r="F21" s="27">
        <v>60.3</v>
      </c>
      <c r="G21" s="27">
        <v>280</v>
      </c>
      <c r="H21" s="27">
        <v>0.1</v>
      </c>
      <c r="I21" s="27"/>
    </row>
    <row r="22" spans="1:14" ht="21" customHeight="1" x14ac:dyDescent="0.3">
      <c r="A22" s="26">
        <v>250</v>
      </c>
      <c r="B22" s="27" t="s">
        <v>59</v>
      </c>
      <c r="C22" s="27">
        <v>200</v>
      </c>
      <c r="D22" s="28">
        <v>0.68</v>
      </c>
      <c r="E22" s="28">
        <v>0</v>
      </c>
      <c r="F22" s="28">
        <v>20.57</v>
      </c>
      <c r="G22" s="28">
        <v>80.239999999999995</v>
      </c>
      <c r="H22" s="28">
        <v>0.52</v>
      </c>
    </row>
    <row r="23" spans="1:14" ht="21" customHeight="1" x14ac:dyDescent="0.3">
      <c r="A23" s="27"/>
      <c r="B23" s="37" t="s">
        <v>4</v>
      </c>
      <c r="C23" s="32"/>
      <c r="D23" s="32">
        <f>SUM(D21:D22)</f>
        <v>5.88</v>
      </c>
      <c r="E23" s="32">
        <f t="shared" ref="E23:H23" si="4">SUM(E21:E22)</f>
        <v>2</v>
      </c>
      <c r="F23" s="32">
        <f t="shared" si="4"/>
        <v>80.87</v>
      </c>
      <c r="G23" s="32">
        <f t="shared" si="4"/>
        <v>360.24</v>
      </c>
      <c r="H23" s="32">
        <f t="shared" si="4"/>
        <v>0.62</v>
      </c>
      <c r="J23" s="24">
        <f>SUM(D23/D29*100)</f>
        <v>9.3111638954869367</v>
      </c>
      <c r="K23" s="24">
        <f t="shared" ref="K23:N23" si="5">SUM(E23/E29*100)</f>
        <v>3.2133676092544992</v>
      </c>
      <c r="L23" s="24">
        <f t="shared" si="5"/>
        <v>22.07994320974171</v>
      </c>
      <c r="M23" s="24">
        <f t="shared" si="5"/>
        <v>16.970279399087044</v>
      </c>
      <c r="N23" s="24">
        <f t="shared" si="5"/>
        <v>0.87005332584900386</v>
      </c>
    </row>
    <row r="24" spans="1:14" ht="18.75" customHeight="1" x14ac:dyDescent="0.3">
      <c r="A24" s="36" t="s">
        <v>9</v>
      </c>
      <c r="B24" s="36"/>
      <c r="C24" s="36"/>
      <c r="D24" s="36"/>
      <c r="E24" s="36"/>
      <c r="F24" s="36"/>
      <c r="G24" s="36"/>
      <c r="H24" s="36"/>
    </row>
    <row r="25" spans="1:14" ht="21" customHeight="1" x14ac:dyDescent="0.3">
      <c r="A25" s="31">
        <v>168</v>
      </c>
      <c r="B25" s="33" t="s">
        <v>56</v>
      </c>
      <c r="C25" s="27">
        <v>200</v>
      </c>
      <c r="D25" s="27">
        <v>5.39</v>
      </c>
      <c r="E25" s="27">
        <v>6.38</v>
      </c>
      <c r="F25" s="27">
        <v>27.13</v>
      </c>
      <c r="G25" s="27">
        <v>198.92</v>
      </c>
      <c r="H25" s="27">
        <v>24.5</v>
      </c>
    </row>
    <row r="26" spans="1:14" ht="21" customHeight="1" x14ac:dyDescent="0.3">
      <c r="A26" s="31">
        <v>3</v>
      </c>
      <c r="B26" s="33" t="s">
        <v>46</v>
      </c>
      <c r="C26" s="27">
        <v>200</v>
      </c>
      <c r="D26" s="27">
        <v>0</v>
      </c>
      <c r="E26" s="27">
        <v>0</v>
      </c>
      <c r="F26" s="27">
        <v>14</v>
      </c>
      <c r="G26" s="27">
        <v>52.36</v>
      </c>
      <c r="H26" s="27">
        <v>0</v>
      </c>
    </row>
    <row r="27" spans="1:14" s="9" customFormat="1" ht="21" customHeight="1" x14ac:dyDescent="0.3">
      <c r="A27" s="31">
        <v>1</v>
      </c>
      <c r="B27" s="60" t="s">
        <v>15</v>
      </c>
      <c r="C27" s="27">
        <v>10</v>
      </c>
      <c r="D27" s="28">
        <v>3.19</v>
      </c>
      <c r="E27" s="28">
        <v>0.49</v>
      </c>
      <c r="F27" s="28">
        <v>20.43</v>
      </c>
      <c r="G27" s="28">
        <v>103</v>
      </c>
      <c r="H27" s="28">
        <v>0</v>
      </c>
      <c r="J27" s="24"/>
    </row>
    <row r="28" spans="1:14" ht="21" customHeight="1" thickBot="1" x14ac:dyDescent="0.35">
      <c r="A28" s="38"/>
      <c r="B28" s="39" t="s">
        <v>4</v>
      </c>
      <c r="C28" s="40"/>
      <c r="D28" s="40">
        <f>SUM(D25:D27)</f>
        <v>8.58</v>
      </c>
      <c r="E28" s="40">
        <f t="shared" ref="E28:H28" si="6">SUM(E25:E27)</f>
        <v>6.87</v>
      </c>
      <c r="F28" s="40">
        <f t="shared" si="6"/>
        <v>61.559999999999995</v>
      </c>
      <c r="G28" s="40">
        <f t="shared" si="6"/>
        <v>354.28</v>
      </c>
      <c r="H28" s="40">
        <f t="shared" si="6"/>
        <v>24.5</v>
      </c>
      <c r="J28" s="24">
        <f>SUM(D28/D29*100)</f>
        <v>13.586698337292161</v>
      </c>
      <c r="K28" s="24">
        <f t="shared" ref="K28:N28" si="7">SUM(E28/E29*100)</f>
        <v>11.037917737789204</v>
      </c>
      <c r="L28" s="24">
        <f t="shared" si="7"/>
        <v>16.807732212089768</v>
      </c>
      <c r="M28" s="24">
        <f t="shared" si="7"/>
        <v>16.689514172519868</v>
      </c>
      <c r="N28" s="24">
        <f t="shared" si="7"/>
        <v>34.381139489194503</v>
      </c>
    </row>
    <row r="29" spans="1:14" ht="21" customHeight="1" thickBot="1" x14ac:dyDescent="0.35">
      <c r="A29" s="41"/>
      <c r="B29" s="42" t="s">
        <v>5</v>
      </c>
      <c r="C29" s="43"/>
      <c r="D29" s="46">
        <f>SUM(D8+D10+D19+D23+D28)</f>
        <v>63.15</v>
      </c>
      <c r="E29" s="46">
        <f t="shared" ref="E29:H29" si="8">SUM(E8+E10+E19+E23+E28)</f>
        <v>62.239999999999995</v>
      </c>
      <c r="F29" s="46">
        <f t="shared" si="8"/>
        <v>366.26000000000005</v>
      </c>
      <c r="G29" s="46">
        <f t="shared" si="8"/>
        <v>2122.77</v>
      </c>
      <c r="H29" s="46">
        <f t="shared" si="8"/>
        <v>71.259999999999991</v>
      </c>
    </row>
    <row r="30" spans="1:14" ht="33.75" customHeight="1" x14ac:dyDescent="0.3">
      <c r="A30" s="107" t="s">
        <v>25</v>
      </c>
      <c r="B30" s="107"/>
      <c r="C30" s="107"/>
      <c r="D30" s="107"/>
      <c r="E30" s="107"/>
      <c r="F30" s="107"/>
      <c r="G30" s="107"/>
      <c r="H30" s="107"/>
    </row>
    <row r="31" spans="1:14" ht="74.25" customHeight="1" x14ac:dyDescent="0.3">
      <c r="A31" s="25" t="s">
        <v>13</v>
      </c>
      <c r="B31" s="25" t="s">
        <v>11</v>
      </c>
      <c r="C31" s="25" t="s">
        <v>0</v>
      </c>
      <c r="D31" s="25" t="s">
        <v>1</v>
      </c>
      <c r="E31" s="25" t="s">
        <v>2</v>
      </c>
      <c r="F31" s="25" t="s">
        <v>3</v>
      </c>
      <c r="G31" s="25" t="s">
        <v>10</v>
      </c>
      <c r="H31" s="25" t="s">
        <v>14</v>
      </c>
      <c r="J31" s="25" t="s">
        <v>1</v>
      </c>
      <c r="K31" s="25" t="s">
        <v>2</v>
      </c>
      <c r="L31" s="25" t="s">
        <v>3</v>
      </c>
      <c r="M31" s="25" t="s">
        <v>10</v>
      </c>
      <c r="N31" s="25" t="s">
        <v>14</v>
      </c>
    </row>
    <row r="32" spans="1:14" ht="24" customHeight="1" x14ac:dyDescent="0.3">
      <c r="A32" s="104" t="s">
        <v>6</v>
      </c>
      <c r="B32" s="105"/>
      <c r="C32" s="105"/>
      <c r="D32" s="105"/>
      <c r="E32" s="105"/>
      <c r="F32" s="105"/>
      <c r="G32" s="105"/>
      <c r="H32" s="105"/>
    </row>
    <row r="33" spans="1:14" x14ac:dyDescent="0.3">
      <c r="A33" s="26">
        <v>8</v>
      </c>
      <c r="B33" s="27" t="s">
        <v>98</v>
      </c>
      <c r="C33" s="27">
        <v>180</v>
      </c>
      <c r="D33" s="28">
        <v>9.6999999999999993</v>
      </c>
      <c r="E33" s="28">
        <v>12</v>
      </c>
      <c r="F33" s="28">
        <v>61.4</v>
      </c>
      <c r="G33" s="28">
        <v>398.8</v>
      </c>
      <c r="H33" s="28">
        <v>0.09</v>
      </c>
    </row>
    <row r="34" spans="1:14" x14ac:dyDescent="0.3">
      <c r="A34" s="26">
        <v>260</v>
      </c>
      <c r="B34" s="27" t="s">
        <v>43</v>
      </c>
      <c r="C34" s="27">
        <v>150</v>
      </c>
      <c r="D34" s="28">
        <v>7.0000000000000007E-2</v>
      </c>
      <c r="E34" s="28">
        <v>8.0000000000000002E-3</v>
      </c>
      <c r="F34" s="28">
        <v>12.24</v>
      </c>
      <c r="G34" s="28">
        <v>47.52</v>
      </c>
      <c r="H34" s="28">
        <v>3.2</v>
      </c>
    </row>
    <row r="35" spans="1:14" x14ac:dyDescent="0.3">
      <c r="A35" s="26">
        <v>1</v>
      </c>
      <c r="B35" s="27" t="s">
        <v>126</v>
      </c>
      <c r="C35" s="86" t="s">
        <v>102</v>
      </c>
      <c r="D35" s="28">
        <v>1.71</v>
      </c>
      <c r="E35" s="28">
        <v>5.28</v>
      </c>
      <c r="F35" s="28">
        <v>10.23</v>
      </c>
      <c r="G35" s="28">
        <v>9.52</v>
      </c>
      <c r="H35" s="28">
        <v>0</v>
      </c>
    </row>
    <row r="36" spans="1:14" x14ac:dyDescent="0.3">
      <c r="A36" s="26"/>
      <c r="B36" s="27"/>
      <c r="C36" s="27"/>
      <c r="D36" s="28"/>
      <c r="E36" s="28"/>
      <c r="F36" s="28"/>
      <c r="G36" s="28"/>
      <c r="H36" s="28"/>
    </row>
    <row r="37" spans="1:14" ht="24" customHeight="1" x14ac:dyDescent="0.3">
      <c r="A37" s="26"/>
      <c r="B37" s="29" t="s">
        <v>4</v>
      </c>
      <c r="C37" s="27"/>
      <c r="D37" s="30">
        <f>SUM(D33:D36)</f>
        <v>11.48</v>
      </c>
      <c r="E37" s="30">
        <f>SUM(E33:E36)</f>
        <v>17.288</v>
      </c>
      <c r="F37" s="30">
        <f>SUM(F33:F36)</f>
        <v>83.87</v>
      </c>
      <c r="G37" s="30">
        <f>SUM(G33:G36)</f>
        <v>455.84</v>
      </c>
      <c r="H37" s="30">
        <f>SUM(H33:H36)</f>
        <v>3.29</v>
      </c>
      <c r="J37" s="24">
        <f>SUM(D37/D58*100)</f>
        <v>22.665350444225073</v>
      </c>
      <c r="K37" s="24">
        <f t="shared" ref="K37" si="9">SUM(E37/E58*100)</f>
        <v>34.86327337259015</v>
      </c>
      <c r="L37" s="24">
        <f t="shared" ref="L37" si="10">SUM(F37/F58*100)</f>
        <v>28.059551689528273</v>
      </c>
      <c r="M37" s="24">
        <f t="shared" ref="M37" si="11">SUM(G37/G58*100)</f>
        <v>27.633533180972243</v>
      </c>
      <c r="N37" s="24">
        <f t="shared" ref="N37" si="12">SUM(H37/H58*100)</f>
        <v>4.3837441705529638</v>
      </c>
    </row>
    <row r="38" spans="1:14" x14ac:dyDescent="0.3">
      <c r="A38" s="106" t="s">
        <v>17</v>
      </c>
      <c r="B38" s="106"/>
      <c r="C38" s="106"/>
      <c r="D38" s="106"/>
      <c r="E38" s="106"/>
      <c r="F38" s="106"/>
      <c r="G38" s="106"/>
      <c r="H38" s="106"/>
    </row>
    <row r="39" spans="1:14" ht="24" customHeight="1" x14ac:dyDescent="0.3">
      <c r="A39" s="31">
        <v>3</v>
      </c>
      <c r="B39" s="27" t="s">
        <v>131</v>
      </c>
      <c r="C39" s="27">
        <v>108</v>
      </c>
      <c r="D39" s="28">
        <v>0.75</v>
      </c>
      <c r="E39" s="27">
        <v>0</v>
      </c>
      <c r="F39" s="27">
        <v>15.15</v>
      </c>
      <c r="G39" s="27">
        <v>64</v>
      </c>
      <c r="H39" s="27">
        <v>3</v>
      </c>
      <c r="J39" s="24">
        <f>SUM(D39/D58*100)</f>
        <v>1.4807502467917077</v>
      </c>
      <c r="K39" s="24">
        <f t="shared" ref="K39" si="13">SUM(E39/E58*100)</f>
        <v>0</v>
      </c>
      <c r="L39" s="24">
        <f t="shared" ref="L39" si="14">SUM(F39/F58*100)</f>
        <v>5.0685848109735705</v>
      </c>
      <c r="M39" s="24">
        <f t="shared" ref="M39" si="15">SUM(G39/G58*100)</f>
        <v>3.8797519383604415</v>
      </c>
      <c r="N39" s="24">
        <f t="shared" ref="N39" si="16">SUM(H39/H58*100)</f>
        <v>3.9973351099267149</v>
      </c>
    </row>
    <row r="40" spans="1:14" x14ac:dyDescent="0.3">
      <c r="A40" s="106" t="s">
        <v>7</v>
      </c>
      <c r="B40" s="106"/>
      <c r="C40" s="106"/>
      <c r="D40" s="106"/>
      <c r="E40" s="106"/>
      <c r="F40" s="106"/>
      <c r="G40" s="106"/>
      <c r="H40" s="106"/>
    </row>
    <row r="41" spans="1:14" ht="20.25" customHeight="1" x14ac:dyDescent="0.3">
      <c r="A41" s="31">
        <v>0</v>
      </c>
      <c r="B41" s="33"/>
      <c r="C41" s="27"/>
      <c r="D41" s="27"/>
      <c r="E41" s="27"/>
      <c r="F41" s="27"/>
      <c r="G41" s="27"/>
      <c r="H41" s="27"/>
    </row>
    <row r="42" spans="1:14" ht="17.25" customHeight="1" x14ac:dyDescent="0.3">
      <c r="A42" s="31">
        <v>11</v>
      </c>
      <c r="B42" s="33" t="s">
        <v>145</v>
      </c>
      <c r="C42" s="27">
        <v>150</v>
      </c>
      <c r="D42" s="27">
        <v>8.44</v>
      </c>
      <c r="E42" s="27">
        <v>10.92</v>
      </c>
      <c r="F42" s="27">
        <v>12.27</v>
      </c>
      <c r="G42" s="27">
        <v>136.86000000000001</v>
      </c>
      <c r="H42" s="27">
        <v>67.89</v>
      </c>
    </row>
    <row r="43" spans="1:14" x14ac:dyDescent="0.3">
      <c r="A43" s="31">
        <v>317</v>
      </c>
      <c r="B43" s="34" t="s">
        <v>132</v>
      </c>
      <c r="C43" s="27">
        <v>100</v>
      </c>
      <c r="D43" s="27">
        <v>3.67</v>
      </c>
      <c r="E43" s="27">
        <v>3.01</v>
      </c>
      <c r="F43" s="27">
        <v>17.63</v>
      </c>
      <c r="G43" s="27">
        <v>112</v>
      </c>
      <c r="H43" s="27">
        <v>0</v>
      </c>
    </row>
    <row r="44" spans="1:14" x14ac:dyDescent="0.3">
      <c r="A44" s="31">
        <v>4</v>
      </c>
      <c r="B44" s="34" t="s">
        <v>133</v>
      </c>
      <c r="C44" s="27">
        <v>50</v>
      </c>
      <c r="D44" s="27">
        <v>10.4</v>
      </c>
      <c r="E44" s="27">
        <v>9.6999999999999993</v>
      </c>
      <c r="F44" s="27">
        <v>2.8</v>
      </c>
      <c r="G44" s="27">
        <v>140.11000000000001</v>
      </c>
      <c r="H44" s="27">
        <v>0.17</v>
      </c>
    </row>
    <row r="45" spans="1:14" x14ac:dyDescent="0.3">
      <c r="A45" s="31">
        <v>20</v>
      </c>
      <c r="B45" s="60" t="s">
        <v>87</v>
      </c>
      <c r="C45" s="27">
        <v>150</v>
      </c>
      <c r="D45" s="28">
        <v>0.32</v>
      </c>
      <c r="E45" s="28">
        <v>0</v>
      </c>
      <c r="F45" s="28">
        <v>17.8</v>
      </c>
      <c r="G45" s="28">
        <v>68.44</v>
      </c>
      <c r="H45" s="28">
        <v>0.2</v>
      </c>
    </row>
    <row r="46" spans="1:14" x14ac:dyDescent="0.3">
      <c r="A46" s="31">
        <v>1</v>
      </c>
      <c r="B46" s="60" t="s">
        <v>15</v>
      </c>
      <c r="C46" s="27">
        <v>30</v>
      </c>
      <c r="D46" s="28">
        <v>2.13</v>
      </c>
      <c r="E46" s="28">
        <v>0.33</v>
      </c>
      <c r="F46" s="28">
        <v>13.92</v>
      </c>
      <c r="G46" s="28">
        <v>68.7</v>
      </c>
      <c r="H46" s="28">
        <v>0</v>
      </c>
    </row>
    <row r="47" spans="1:14" x14ac:dyDescent="0.3">
      <c r="A47" s="31">
        <v>1</v>
      </c>
      <c r="B47" s="60" t="s">
        <v>16</v>
      </c>
      <c r="C47" s="27">
        <v>30</v>
      </c>
      <c r="D47" s="27">
        <v>1.56</v>
      </c>
      <c r="E47" s="27">
        <v>0.36</v>
      </c>
      <c r="F47" s="27">
        <v>13.29</v>
      </c>
      <c r="G47" s="27">
        <v>64.2</v>
      </c>
      <c r="H47" s="27">
        <v>0</v>
      </c>
      <c r="I47" s="48"/>
      <c r="K47" s="48"/>
      <c r="L47" s="48"/>
      <c r="M47" s="48"/>
      <c r="N47" s="48"/>
    </row>
    <row r="48" spans="1:14" ht="24" customHeight="1" x14ac:dyDescent="0.3">
      <c r="A48" s="31"/>
      <c r="B48" s="35" t="s">
        <v>4</v>
      </c>
      <c r="C48" s="32"/>
      <c r="D48" s="32">
        <f>SUM(D41:D47)</f>
        <v>26.519999999999996</v>
      </c>
      <c r="E48" s="32">
        <f t="shared" ref="E48:H48" si="17">SUM(E41:E47)</f>
        <v>24.319999999999997</v>
      </c>
      <c r="F48" s="32">
        <f t="shared" si="17"/>
        <v>77.710000000000008</v>
      </c>
      <c r="G48" s="32">
        <f t="shared" si="17"/>
        <v>590.31000000000006</v>
      </c>
      <c r="H48" s="32">
        <f t="shared" si="17"/>
        <v>68.260000000000005</v>
      </c>
      <c r="J48" s="24">
        <f>SUM(D48/D58*100)</f>
        <v>52.359328726554779</v>
      </c>
      <c r="K48" s="24">
        <f t="shared" ref="K48" si="18">SUM(E48/E58*100)</f>
        <v>49.044123578285067</v>
      </c>
      <c r="L48" s="24">
        <f t="shared" ref="L48" si="19">SUM(F48/F58*100)</f>
        <v>25.998661759785886</v>
      </c>
      <c r="M48" s="24">
        <f t="shared" ref="M48" si="20">SUM(G48/G58*100)</f>
        <v>35.785255730211759</v>
      </c>
      <c r="N48" s="24">
        <f t="shared" ref="N48" si="21">SUM(H48/H58*100)</f>
        <v>90.952698201199183</v>
      </c>
    </row>
    <row r="49" spans="1:14" x14ac:dyDescent="0.3">
      <c r="A49" s="62" t="s">
        <v>8</v>
      </c>
      <c r="B49" s="62"/>
      <c r="C49" s="62"/>
      <c r="D49" s="62"/>
      <c r="E49" s="62"/>
      <c r="F49" s="62"/>
      <c r="G49" s="62"/>
      <c r="H49" s="62"/>
    </row>
    <row r="50" spans="1:14" x14ac:dyDescent="0.3">
      <c r="A50" s="31">
        <v>451</v>
      </c>
      <c r="B50" s="33" t="s">
        <v>58</v>
      </c>
      <c r="C50" s="27">
        <v>60</v>
      </c>
      <c r="D50" s="27">
        <v>5.2</v>
      </c>
      <c r="E50" s="27">
        <v>2</v>
      </c>
      <c r="F50" s="27">
        <v>60.3</v>
      </c>
      <c r="G50" s="27">
        <v>280</v>
      </c>
      <c r="H50" s="27">
        <v>0.1</v>
      </c>
      <c r="I50" s="27"/>
    </row>
    <row r="51" spans="1:14" x14ac:dyDescent="0.3">
      <c r="A51" s="26">
        <v>250</v>
      </c>
      <c r="B51" s="27" t="s">
        <v>59</v>
      </c>
      <c r="C51" s="27">
        <v>150</v>
      </c>
      <c r="D51" s="28">
        <v>0.52</v>
      </c>
      <c r="E51" s="28">
        <v>0</v>
      </c>
      <c r="F51" s="28">
        <v>15.59</v>
      </c>
      <c r="G51" s="28">
        <v>60.86</v>
      </c>
      <c r="H51" s="28">
        <v>0.4</v>
      </c>
    </row>
    <row r="52" spans="1:14" ht="24" customHeight="1" x14ac:dyDescent="0.3">
      <c r="A52" s="27"/>
      <c r="B52" s="37" t="s">
        <v>4</v>
      </c>
      <c r="C52" s="32"/>
      <c r="D52" s="32">
        <f>SUM(D50:D51)</f>
        <v>5.7200000000000006</v>
      </c>
      <c r="E52" s="32">
        <f t="shared" ref="E52:H52" si="22">SUM(E50:E51)</f>
        <v>2</v>
      </c>
      <c r="F52" s="32">
        <f t="shared" si="22"/>
        <v>75.89</v>
      </c>
      <c r="G52" s="32">
        <f t="shared" si="22"/>
        <v>340.86</v>
      </c>
      <c r="H52" s="32">
        <f t="shared" si="22"/>
        <v>0.5</v>
      </c>
      <c r="J52" s="24">
        <f>SUM(D52/D58*100)</f>
        <v>11.293188548864759</v>
      </c>
      <c r="K52" s="24">
        <f t="shared" ref="K52" si="23">SUM(E52/E58*100)</f>
        <v>4.0332338468984439</v>
      </c>
      <c r="L52" s="24">
        <f t="shared" ref="L52" si="24">SUM(F52/F58*100)</f>
        <v>25.389762462361997</v>
      </c>
      <c r="M52" s="24">
        <f t="shared" ref="M52" si="25">SUM(G52/G58*100)</f>
        <v>20.663316339211562</v>
      </c>
      <c r="N52" s="24">
        <f t="shared" ref="N52" si="26">SUM(H52/H58*100)</f>
        <v>0.66622251832111923</v>
      </c>
    </row>
    <row r="53" spans="1:14" x14ac:dyDescent="0.3">
      <c r="A53" s="62" t="s">
        <v>9</v>
      </c>
      <c r="B53" s="62"/>
      <c r="C53" s="62"/>
      <c r="D53" s="62"/>
      <c r="E53" s="62"/>
      <c r="F53" s="62"/>
      <c r="G53" s="62"/>
      <c r="H53" s="62"/>
    </row>
    <row r="54" spans="1:14" x14ac:dyDescent="0.3">
      <c r="A54" s="31">
        <v>168</v>
      </c>
      <c r="B54" s="33" t="s">
        <v>56</v>
      </c>
      <c r="C54" s="27" t="s">
        <v>149</v>
      </c>
      <c r="D54" s="27">
        <v>4.05</v>
      </c>
      <c r="E54" s="27">
        <v>5.65</v>
      </c>
      <c r="F54" s="27">
        <v>20.36</v>
      </c>
      <c r="G54" s="27">
        <v>149</v>
      </c>
      <c r="H54" s="27">
        <v>0</v>
      </c>
    </row>
    <row r="55" spans="1:14" x14ac:dyDescent="0.3">
      <c r="A55" s="31">
        <v>3</v>
      </c>
      <c r="B55" s="33" t="s">
        <v>46</v>
      </c>
      <c r="C55" s="27">
        <v>180</v>
      </c>
      <c r="D55" s="27">
        <v>0</v>
      </c>
      <c r="E55" s="27">
        <v>0</v>
      </c>
      <c r="F55" s="27">
        <v>12</v>
      </c>
      <c r="G55" s="27">
        <v>44.88</v>
      </c>
      <c r="H55" s="27">
        <v>0</v>
      </c>
    </row>
    <row r="56" spans="1:14" x14ac:dyDescent="0.3">
      <c r="A56" s="31">
        <v>1</v>
      </c>
      <c r="B56" s="60" t="s">
        <v>15</v>
      </c>
      <c r="C56" s="27">
        <v>10</v>
      </c>
      <c r="D56" s="28">
        <v>2.13</v>
      </c>
      <c r="E56" s="28">
        <v>0.33</v>
      </c>
      <c r="F56" s="28">
        <v>13.92</v>
      </c>
      <c r="G56" s="28">
        <v>68.7</v>
      </c>
      <c r="H56" s="28">
        <v>0</v>
      </c>
      <c r="I56" s="9"/>
      <c r="K56" s="9"/>
      <c r="L56" s="9"/>
      <c r="M56" s="9"/>
      <c r="N56" s="9"/>
    </row>
    <row r="57" spans="1:14" ht="21" thickBot="1" x14ac:dyDescent="0.35">
      <c r="A57" s="38"/>
      <c r="B57" s="39" t="s">
        <v>4</v>
      </c>
      <c r="C57" s="40"/>
      <c r="D57" s="40">
        <f>SUM(D54:D56)</f>
        <v>6.18</v>
      </c>
      <c r="E57" s="40">
        <f t="shared" ref="E57:H57" si="27">SUM(E54:E56)</f>
        <v>5.98</v>
      </c>
      <c r="F57" s="40">
        <f t="shared" si="27"/>
        <v>46.28</v>
      </c>
      <c r="G57" s="40">
        <f t="shared" si="27"/>
        <v>262.58</v>
      </c>
      <c r="H57" s="40">
        <f t="shared" si="27"/>
        <v>0</v>
      </c>
      <c r="J57" s="24">
        <f>SUM(D57/D58*100)</f>
        <v>12.201382033563672</v>
      </c>
      <c r="K57" s="24">
        <f t="shared" ref="K57" si="28">SUM(E57/E58*100)</f>
        <v>12.059369202226348</v>
      </c>
      <c r="L57" s="24">
        <f t="shared" ref="L57" si="29">SUM(F57/F58*100)</f>
        <v>15.483439277350286</v>
      </c>
      <c r="M57" s="24">
        <f t="shared" ref="M57" si="30">SUM(G57/G58*100)</f>
        <v>15.917894749604447</v>
      </c>
      <c r="N57" s="24">
        <f t="shared" ref="N57" si="31">SUM(H57/H58*100)</f>
        <v>0</v>
      </c>
    </row>
    <row r="58" spans="1:14" ht="21" thickBot="1" x14ac:dyDescent="0.35">
      <c r="A58" s="41"/>
      <c r="B58" s="42" t="s">
        <v>5</v>
      </c>
      <c r="C58" s="43"/>
      <c r="D58" s="46">
        <f>SUM(D37+D39+D48+D52+D57)</f>
        <v>50.65</v>
      </c>
      <c r="E58" s="46">
        <f t="shared" ref="E58:H58" si="32">SUM(E37+E39+E48+E52+E57)</f>
        <v>49.587999999999994</v>
      </c>
      <c r="F58" s="46">
        <f t="shared" si="32"/>
        <v>298.89999999999998</v>
      </c>
      <c r="G58" s="46">
        <f>SUM(G52+G48+G37+G57)</f>
        <v>1649.59</v>
      </c>
      <c r="H58" s="46">
        <f t="shared" si="32"/>
        <v>75.050000000000011</v>
      </c>
    </row>
  </sheetData>
  <mergeCells count="8">
    <mergeCell ref="A40:H40"/>
    <mergeCell ref="A30:H30"/>
    <mergeCell ref="A1:H1"/>
    <mergeCell ref="A3:H3"/>
    <mergeCell ref="A9:H9"/>
    <mergeCell ref="A11:H11"/>
    <mergeCell ref="A32:H32"/>
    <mergeCell ref="A38:H38"/>
  </mergeCells>
  <pageMargins left="0.70866141732283472" right="0.16" top="0.22" bottom="0.23" header="0.17" footer="0.2"/>
  <pageSetup paperSize="9" scale="76" orientation="landscape" r:id="rId1"/>
  <rowBreaks count="1" manualBreakCount="1">
    <brk id="29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view="pageBreakPreview" topLeftCell="A19" zoomScale="60" zoomScaleNormal="60" workbookViewId="0">
      <selection activeCell="B43" sqref="B43"/>
    </sheetView>
  </sheetViews>
  <sheetFormatPr defaultColWidth="8.85546875" defaultRowHeight="20.25" x14ac:dyDescent="0.3"/>
  <cols>
    <col min="1" max="1" width="12.140625" style="24" customWidth="1"/>
    <col min="2" max="2" width="76.140625" style="24" customWidth="1"/>
    <col min="3" max="6" width="12.28515625" style="24" customWidth="1"/>
    <col min="7" max="7" width="20.7109375" style="24" customWidth="1"/>
    <col min="8" max="8" width="15.42578125" style="24" customWidth="1"/>
    <col min="9" max="16384" width="8.85546875" style="24"/>
  </cols>
  <sheetData>
    <row r="1" spans="1:14" s="9" customFormat="1" ht="24.75" customHeight="1" x14ac:dyDescent="0.3">
      <c r="A1" s="107" t="s">
        <v>26</v>
      </c>
      <c r="B1" s="107"/>
      <c r="C1" s="107"/>
      <c r="D1" s="107"/>
      <c r="E1" s="107"/>
      <c r="F1" s="107"/>
      <c r="G1" s="107"/>
      <c r="H1" s="107"/>
    </row>
    <row r="2" spans="1:14" s="44" customFormat="1" ht="73.5" customHeight="1" x14ac:dyDescent="0.25">
      <c r="A2" s="25" t="s">
        <v>13</v>
      </c>
      <c r="B2" s="25" t="s">
        <v>11</v>
      </c>
      <c r="C2" s="25" t="s">
        <v>0</v>
      </c>
      <c r="D2" s="25" t="s">
        <v>1</v>
      </c>
      <c r="E2" s="25" t="s">
        <v>2</v>
      </c>
      <c r="F2" s="25" t="s">
        <v>3</v>
      </c>
      <c r="G2" s="25" t="s">
        <v>10</v>
      </c>
      <c r="H2" s="25" t="s">
        <v>14</v>
      </c>
      <c r="J2" s="25" t="s">
        <v>1</v>
      </c>
      <c r="K2" s="25" t="s">
        <v>2</v>
      </c>
      <c r="L2" s="25" t="s">
        <v>3</v>
      </c>
      <c r="M2" s="25" t="s">
        <v>10</v>
      </c>
      <c r="N2" s="25" t="s">
        <v>14</v>
      </c>
    </row>
    <row r="3" spans="1:14" ht="24.75" customHeight="1" x14ac:dyDescent="0.3">
      <c r="A3" s="104" t="s">
        <v>6</v>
      </c>
      <c r="B3" s="105"/>
      <c r="C3" s="105"/>
      <c r="D3" s="105"/>
      <c r="E3" s="105"/>
      <c r="F3" s="105"/>
      <c r="G3" s="105"/>
      <c r="H3" s="105"/>
    </row>
    <row r="4" spans="1:14" ht="21" customHeight="1" x14ac:dyDescent="0.3">
      <c r="A4" s="26">
        <v>43</v>
      </c>
      <c r="B4" s="27" t="s">
        <v>125</v>
      </c>
      <c r="C4" s="27">
        <v>200</v>
      </c>
      <c r="D4" s="28">
        <v>5.43</v>
      </c>
      <c r="E4" s="28">
        <v>9.9499999999999993</v>
      </c>
      <c r="F4" s="28">
        <v>24.18</v>
      </c>
      <c r="G4" s="28">
        <v>206.68</v>
      </c>
      <c r="H4" s="28">
        <v>1.54</v>
      </c>
    </row>
    <row r="5" spans="1:14" ht="21" customHeight="1" x14ac:dyDescent="0.3">
      <c r="A5" s="26">
        <v>249</v>
      </c>
      <c r="B5" s="27" t="s">
        <v>60</v>
      </c>
      <c r="C5" s="27">
        <v>200</v>
      </c>
      <c r="D5" s="28">
        <v>5.74</v>
      </c>
      <c r="E5" s="28">
        <v>6.5</v>
      </c>
      <c r="F5" s="28">
        <v>19.579999999999998</v>
      </c>
      <c r="G5" s="28">
        <v>155.43</v>
      </c>
      <c r="H5" s="28">
        <v>2</v>
      </c>
    </row>
    <row r="6" spans="1:14" ht="21" customHeight="1" x14ac:dyDescent="0.3">
      <c r="A6" s="26">
        <v>1</v>
      </c>
      <c r="B6" s="58" t="s">
        <v>126</v>
      </c>
      <c r="C6" s="86" t="s">
        <v>101</v>
      </c>
      <c r="D6" s="28">
        <v>3.06</v>
      </c>
      <c r="E6" s="28">
        <v>9.43</v>
      </c>
      <c r="F6" s="28">
        <v>18.27</v>
      </c>
      <c r="G6" s="28">
        <v>17</v>
      </c>
      <c r="H6" s="28">
        <v>0</v>
      </c>
    </row>
    <row r="7" spans="1:14" ht="21" customHeight="1" x14ac:dyDescent="0.3">
      <c r="A7" s="26"/>
      <c r="B7" s="29" t="s">
        <v>4</v>
      </c>
      <c r="C7" s="27"/>
      <c r="D7" s="30">
        <f>SUM(D4:D6)</f>
        <v>14.23</v>
      </c>
      <c r="E7" s="30">
        <f>SUM(E4:E6)</f>
        <v>25.88</v>
      </c>
      <c r="F7" s="30">
        <f>SUM(F4:F6)</f>
        <v>62.03</v>
      </c>
      <c r="G7" s="30">
        <f>SUM(G4:G6)</f>
        <v>379.11</v>
      </c>
      <c r="H7" s="30">
        <f>SUM(H4:H6)</f>
        <v>3.54</v>
      </c>
      <c r="J7" s="24">
        <f>SUM(D7/D29*100)</f>
        <v>13.297822633398749</v>
      </c>
      <c r="K7" s="24">
        <f>SUM(E7/E29*100)</f>
        <v>30.529668514804765</v>
      </c>
      <c r="L7" s="24">
        <f>SUM(F7/F29*100)</f>
        <v>18.842648845686512</v>
      </c>
      <c r="M7" s="24">
        <f>SUM(G7/G29*100)</f>
        <v>16.075017596824939</v>
      </c>
      <c r="N7" s="24">
        <f>SUM(H7/H29*100)</f>
        <v>5.5634134842055634</v>
      </c>
    </row>
    <row r="8" spans="1:14" ht="24.75" customHeight="1" x14ac:dyDescent="0.3">
      <c r="A8" s="106" t="s">
        <v>17</v>
      </c>
      <c r="B8" s="106"/>
      <c r="C8" s="106"/>
      <c r="D8" s="106"/>
      <c r="E8" s="106"/>
      <c r="F8" s="106"/>
      <c r="G8" s="106"/>
      <c r="H8" s="106"/>
    </row>
    <row r="9" spans="1:14" ht="21" customHeight="1" x14ac:dyDescent="0.3">
      <c r="A9" s="31">
        <v>3</v>
      </c>
      <c r="B9" s="58" t="s">
        <v>42</v>
      </c>
      <c r="C9" s="27">
        <v>100</v>
      </c>
      <c r="D9" s="27">
        <v>0.9</v>
      </c>
      <c r="E9" s="27">
        <v>0</v>
      </c>
      <c r="F9" s="27">
        <v>18.18</v>
      </c>
      <c r="G9" s="27">
        <v>76</v>
      </c>
      <c r="H9" s="27">
        <v>3.6</v>
      </c>
      <c r="J9" s="24">
        <f>SUM(D9/D29*100)</f>
        <v>0.84104289318755254</v>
      </c>
      <c r="K9" s="24">
        <f>SUM(E9/E29*100)</f>
        <v>0</v>
      </c>
      <c r="L9" s="24">
        <f>SUM(F9/F29*100)</f>
        <v>5.5224787363304975</v>
      </c>
      <c r="M9" s="24">
        <f>SUM(G9/G29*100)</f>
        <v>3.2225510731943108</v>
      </c>
      <c r="N9" s="24">
        <f>SUM(H9/H29*100)</f>
        <v>5.6577086280056577</v>
      </c>
    </row>
    <row r="10" spans="1:14" ht="24.75" customHeight="1" x14ac:dyDescent="0.3">
      <c r="A10" s="106" t="s">
        <v>7</v>
      </c>
      <c r="B10" s="106"/>
      <c r="C10" s="106"/>
      <c r="D10" s="106"/>
      <c r="E10" s="106"/>
      <c r="F10" s="106"/>
      <c r="G10" s="106"/>
      <c r="H10" s="106"/>
    </row>
    <row r="11" spans="1:14" ht="21" customHeight="1" x14ac:dyDescent="0.3">
      <c r="A11" s="31">
        <v>20</v>
      </c>
      <c r="B11" s="33" t="s">
        <v>85</v>
      </c>
      <c r="C11" s="27">
        <v>60</v>
      </c>
      <c r="D11" s="27">
        <v>1.02</v>
      </c>
      <c r="E11" s="27">
        <v>4</v>
      </c>
      <c r="F11" s="27">
        <v>14.4</v>
      </c>
      <c r="G11" s="27">
        <v>94.46</v>
      </c>
      <c r="H11" s="27">
        <v>4.95</v>
      </c>
    </row>
    <row r="12" spans="1:14" ht="21" customHeight="1" x14ac:dyDescent="0.3">
      <c r="A12" s="31">
        <v>52</v>
      </c>
      <c r="B12" s="33" t="s">
        <v>146</v>
      </c>
      <c r="C12" s="27">
        <v>200</v>
      </c>
      <c r="D12" s="27">
        <v>8.8000000000000007</v>
      </c>
      <c r="E12" s="27">
        <v>10.3</v>
      </c>
      <c r="F12" s="27">
        <v>23.1</v>
      </c>
      <c r="G12" s="27">
        <v>217.06</v>
      </c>
      <c r="H12" s="27">
        <v>15.13</v>
      </c>
    </row>
    <row r="13" spans="1:14" ht="21" customHeight="1" x14ac:dyDescent="0.3">
      <c r="A13" s="31">
        <v>401</v>
      </c>
      <c r="B13" s="34" t="s">
        <v>86</v>
      </c>
      <c r="C13" s="27">
        <v>200</v>
      </c>
      <c r="D13" s="27">
        <v>22.02</v>
      </c>
      <c r="E13" s="27">
        <v>6.79</v>
      </c>
      <c r="F13" s="27">
        <v>19.95</v>
      </c>
      <c r="G13" s="27">
        <v>259</v>
      </c>
      <c r="H13" s="27">
        <v>8.15</v>
      </c>
    </row>
    <row r="14" spans="1:14" ht="21" customHeight="1" x14ac:dyDescent="0.3">
      <c r="A14" s="31">
        <v>20</v>
      </c>
      <c r="B14" s="60" t="s">
        <v>87</v>
      </c>
      <c r="C14" s="27">
        <v>200</v>
      </c>
      <c r="D14" s="28">
        <v>0.48</v>
      </c>
      <c r="E14" s="28">
        <v>0</v>
      </c>
      <c r="F14" s="28">
        <v>23.2</v>
      </c>
      <c r="G14" s="28">
        <v>89.57</v>
      </c>
      <c r="H14" s="28">
        <v>0.3</v>
      </c>
    </row>
    <row r="15" spans="1:14" s="48" customFormat="1" ht="21" customHeight="1" x14ac:dyDescent="0.3">
      <c r="A15" s="31">
        <v>1</v>
      </c>
      <c r="B15" s="60" t="s">
        <v>15</v>
      </c>
      <c r="C15" s="27">
        <v>50</v>
      </c>
      <c r="D15" s="28">
        <v>3.19</v>
      </c>
      <c r="E15" s="28">
        <v>0.49</v>
      </c>
      <c r="F15" s="28">
        <v>20.43</v>
      </c>
      <c r="G15" s="28">
        <v>103</v>
      </c>
      <c r="H15" s="28">
        <v>0</v>
      </c>
    </row>
    <row r="16" spans="1:14" ht="21" customHeight="1" x14ac:dyDescent="0.3">
      <c r="A16" s="31">
        <v>1</v>
      </c>
      <c r="B16" s="60" t="s">
        <v>16</v>
      </c>
      <c r="C16" s="27">
        <v>45</v>
      </c>
      <c r="D16" s="27">
        <v>2.34</v>
      </c>
      <c r="E16" s="27">
        <v>0.54</v>
      </c>
      <c r="F16" s="27">
        <v>19.93</v>
      </c>
      <c r="G16" s="27">
        <v>96</v>
      </c>
      <c r="H16" s="27">
        <v>0</v>
      </c>
      <c r="J16" s="24">
        <f>SUM(D17/D29*100)</f>
        <v>35.370526119054283</v>
      </c>
      <c r="K16" s="24">
        <f>SUM(E17/E29*100)</f>
        <v>26.094137076796038</v>
      </c>
      <c r="L16" s="24">
        <f>SUM(F17/F29*100)</f>
        <v>36.7588092345079</v>
      </c>
      <c r="M16" s="24">
        <f>SUM(G17/G29*100)</f>
        <v>36.427123703559218</v>
      </c>
      <c r="N16" s="24">
        <f>SUM(H17/H29*100)</f>
        <v>44.83734087694485</v>
      </c>
    </row>
    <row r="17" spans="1:14" ht="21" customHeight="1" x14ac:dyDescent="0.3">
      <c r="A17" s="31"/>
      <c r="B17" s="35" t="s">
        <v>4</v>
      </c>
      <c r="C17" s="32"/>
      <c r="D17" s="32">
        <f>SUM(D11:D16)</f>
        <v>37.849999999999994</v>
      </c>
      <c r="E17" s="32">
        <f>SUM(E11:E16)</f>
        <v>22.119999999999997</v>
      </c>
      <c r="F17" s="32">
        <f>SUM(F11:F16)</f>
        <v>121.01000000000002</v>
      </c>
      <c r="G17" s="32">
        <f>SUM(G11:G16)</f>
        <v>859.08999999999992</v>
      </c>
      <c r="H17" s="32">
        <f>SUM(H11:H16)</f>
        <v>28.530000000000005</v>
      </c>
    </row>
    <row r="18" spans="1:14" ht="21" customHeight="1" x14ac:dyDescent="0.3">
      <c r="A18" s="36" t="s">
        <v>8</v>
      </c>
      <c r="B18" s="36"/>
      <c r="C18" s="36"/>
      <c r="D18" s="36"/>
      <c r="E18" s="36"/>
      <c r="F18" s="36"/>
      <c r="G18" s="36"/>
      <c r="H18" s="36"/>
      <c r="J18" s="24">
        <f>SUM(D22/D29*100)</f>
        <v>26.782543687505839</v>
      </c>
      <c r="K18" s="24">
        <f>SUM(E22/E29*100)</f>
        <v>26.67217175887696</v>
      </c>
      <c r="L18" s="24">
        <f>SUM(F22/F29*100)</f>
        <v>16.579586877278246</v>
      </c>
      <c r="M18" s="24">
        <f>SUM(G22/G29*100)</f>
        <v>22.698632111873408</v>
      </c>
      <c r="N18" s="24">
        <f>SUM(H22/H29*100)</f>
        <v>1.8230394468018229</v>
      </c>
    </row>
    <row r="19" spans="1:14" ht="23.25" customHeight="1" x14ac:dyDescent="0.3">
      <c r="A19" s="31">
        <v>351</v>
      </c>
      <c r="B19" s="33" t="s">
        <v>62</v>
      </c>
      <c r="C19" s="27">
        <v>50</v>
      </c>
      <c r="D19" s="27">
        <v>1.94</v>
      </c>
      <c r="E19" s="27">
        <v>4.5199999999999996</v>
      </c>
      <c r="F19" s="27">
        <v>13.26</v>
      </c>
      <c r="G19" s="27">
        <v>101.5</v>
      </c>
      <c r="H19" s="27">
        <v>0.32</v>
      </c>
    </row>
    <row r="20" spans="1:14" ht="23.25" customHeight="1" x14ac:dyDescent="0.3">
      <c r="A20" s="31">
        <v>237</v>
      </c>
      <c r="B20" s="33" t="s">
        <v>63</v>
      </c>
      <c r="C20" s="27">
        <v>150</v>
      </c>
      <c r="D20" s="27">
        <v>26.31</v>
      </c>
      <c r="E20" s="27">
        <v>18.09</v>
      </c>
      <c r="F20" s="27">
        <v>25.74</v>
      </c>
      <c r="G20" s="27">
        <v>372</v>
      </c>
      <c r="H20" s="27">
        <v>0.36</v>
      </c>
    </row>
    <row r="21" spans="1:14" ht="21" customHeight="1" x14ac:dyDescent="0.3">
      <c r="A21" s="31">
        <v>256</v>
      </c>
      <c r="B21" s="34" t="s">
        <v>61</v>
      </c>
      <c r="C21" s="27">
        <v>200</v>
      </c>
      <c r="D21" s="27">
        <v>0.41</v>
      </c>
      <c r="E21" s="27">
        <v>0</v>
      </c>
      <c r="F21" s="27">
        <v>15.58</v>
      </c>
      <c r="G21" s="27">
        <v>61.82</v>
      </c>
      <c r="H21" s="27">
        <v>0.48</v>
      </c>
    </row>
    <row r="22" spans="1:14" ht="21" customHeight="1" x14ac:dyDescent="0.3">
      <c r="A22" s="27"/>
      <c r="B22" s="37" t="s">
        <v>20</v>
      </c>
      <c r="C22" s="32"/>
      <c r="D22" s="32">
        <f>SUM(D19:D21)</f>
        <v>28.66</v>
      </c>
      <c r="E22" s="32">
        <f t="shared" ref="E22:H22" si="0">SUM(E19:E21)</f>
        <v>22.61</v>
      </c>
      <c r="F22" s="32">
        <f t="shared" si="0"/>
        <v>54.58</v>
      </c>
      <c r="G22" s="32">
        <f t="shared" si="0"/>
        <v>535.32000000000005</v>
      </c>
      <c r="H22" s="32">
        <f t="shared" si="0"/>
        <v>1.1599999999999999</v>
      </c>
    </row>
    <row r="23" spans="1:14" s="9" customFormat="1" ht="21" customHeight="1" x14ac:dyDescent="0.3">
      <c r="A23" s="36" t="s">
        <v>9</v>
      </c>
      <c r="B23" s="36"/>
      <c r="C23" s="36"/>
      <c r="D23" s="36"/>
      <c r="E23" s="36"/>
      <c r="F23" s="36"/>
      <c r="G23" s="36"/>
      <c r="H23" s="36"/>
    </row>
    <row r="24" spans="1:14" ht="21" customHeight="1" x14ac:dyDescent="0.3">
      <c r="A24" s="31">
        <v>97</v>
      </c>
      <c r="B24" s="33" t="s">
        <v>99</v>
      </c>
      <c r="C24" s="27">
        <v>60</v>
      </c>
      <c r="D24" s="28">
        <v>14.9</v>
      </c>
      <c r="E24" s="27">
        <v>8.3000000000000007</v>
      </c>
      <c r="F24" s="27">
        <v>2.2999999999999998</v>
      </c>
      <c r="G24" s="27">
        <v>143.5</v>
      </c>
      <c r="H24" s="27">
        <v>26.8</v>
      </c>
      <c r="J24" s="24">
        <f>SUM(D28/D29*100)</f>
        <v>23.708064666853566</v>
      </c>
      <c r="K24" s="24">
        <f t="shared" ref="K24:N24" si="1">SUM(E28/E29*100)</f>
        <v>16.704022649522241</v>
      </c>
      <c r="L24" s="24">
        <f t="shared" si="1"/>
        <v>22.296476306196837</v>
      </c>
      <c r="M24" s="24">
        <f t="shared" si="1"/>
        <v>21.576675514548121</v>
      </c>
      <c r="N24" s="24">
        <f t="shared" si="1"/>
        <v>42.118497564042123</v>
      </c>
    </row>
    <row r="25" spans="1:14" ht="21" customHeight="1" x14ac:dyDescent="0.3">
      <c r="A25" s="31">
        <v>315</v>
      </c>
      <c r="B25" s="33" t="s">
        <v>100</v>
      </c>
      <c r="C25" s="27">
        <v>150</v>
      </c>
      <c r="D25" s="28">
        <v>3.64</v>
      </c>
      <c r="E25" s="27">
        <v>5.37</v>
      </c>
      <c r="F25" s="27">
        <v>36.67</v>
      </c>
      <c r="G25" s="27">
        <v>210</v>
      </c>
      <c r="H25" s="27">
        <v>0</v>
      </c>
    </row>
    <row r="26" spans="1:14" ht="21" customHeight="1" x14ac:dyDescent="0.3">
      <c r="A26" s="31">
        <v>3</v>
      </c>
      <c r="B26" s="33" t="s">
        <v>46</v>
      </c>
      <c r="C26" s="27">
        <v>200</v>
      </c>
      <c r="D26" s="27">
        <v>3.64</v>
      </c>
      <c r="E26" s="27">
        <v>0</v>
      </c>
      <c r="F26" s="27">
        <v>14</v>
      </c>
      <c r="G26" s="27">
        <v>52.36</v>
      </c>
      <c r="H26" s="27">
        <v>0</v>
      </c>
    </row>
    <row r="27" spans="1:14" ht="21" customHeight="1" x14ac:dyDescent="0.3">
      <c r="A27" s="31">
        <v>1</v>
      </c>
      <c r="B27" s="60" t="s">
        <v>15</v>
      </c>
      <c r="C27" s="27">
        <v>10</v>
      </c>
      <c r="D27" s="28">
        <v>3.19</v>
      </c>
      <c r="E27" s="28">
        <v>0.49</v>
      </c>
      <c r="F27" s="28">
        <v>20.43</v>
      </c>
      <c r="G27" s="28">
        <v>103</v>
      </c>
      <c r="H27" s="28">
        <v>0</v>
      </c>
    </row>
    <row r="28" spans="1:14" ht="33.75" customHeight="1" thickBot="1" x14ac:dyDescent="0.35">
      <c r="A28" s="38"/>
      <c r="B28" s="39" t="s">
        <v>4</v>
      </c>
      <c r="C28" s="40"/>
      <c r="D28" s="40">
        <f>SUM(D24:D27)</f>
        <v>25.37</v>
      </c>
      <c r="E28" s="40">
        <f>SUM(E24:E27)</f>
        <v>14.160000000000002</v>
      </c>
      <c r="F28" s="40">
        <f>SUM(F24:F27)</f>
        <v>73.400000000000006</v>
      </c>
      <c r="G28" s="40">
        <f>SUM(G24:G27)</f>
        <v>508.86</v>
      </c>
      <c r="H28" s="40">
        <f>SUM(H24:H27)</f>
        <v>26.8</v>
      </c>
    </row>
    <row r="29" spans="1:14" ht="22.5" customHeight="1" x14ac:dyDescent="0.3">
      <c r="A29" s="72"/>
      <c r="B29" s="73" t="s">
        <v>5</v>
      </c>
      <c r="C29" s="74"/>
      <c r="D29" s="75">
        <f>SUM(D7+D9+D17+D22+D28)</f>
        <v>107.01</v>
      </c>
      <c r="E29" s="75">
        <f>SUM(E7+E9+E17+E22+E28)</f>
        <v>84.77</v>
      </c>
      <c r="F29" s="75">
        <f>SUM(F7+F9+F17+F22+F28)</f>
        <v>329.20000000000005</v>
      </c>
      <c r="G29" s="75">
        <f>SUM(G7+G9+G17+G22+G28)</f>
        <v>2358.38</v>
      </c>
      <c r="H29" s="76">
        <f>SUM(H7+H9+H17+H22+H28)</f>
        <v>63.629999999999995</v>
      </c>
      <c r="J29" s="25" t="s">
        <v>1</v>
      </c>
      <c r="K29" s="25" t="s">
        <v>2</v>
      </c>
      <c r="L29" s="25" t="s">
        <v>3</v>
      </c>
      <c r="M29" s="25" t="s">
        <v>10</v>
      </c>
      <c r="N29" s="25" t="s">
        <v>14</v>
      </c>
    </row>
    <row r="30" spans="1:14" ht="25.5" customHeight="1" thickBot="1" x14ac:dyDescent="0.35">
      <c r="A30" s="77"/>
      <c r="B30" s="78" t="s">
        <v>39</v>
      </c>
      <c r="C30" s="79"/>
      <c r="D30" s="79">
        <v>71.89</v>
      </c>
      <c r="E30" s="79">
        <v>59.37</v>
      </c>
      <c r="F30" s="79">
        <v>292.07</v>
      </c>
      <c r="G30" s="79">
        <v>1919.38</v>
      </c>
      <c r="H30" s="80">
        <v>76.739999999999995</v>
      </c>
    </row>
    <row r="31" spans="1:14" ht="18" customHeight="1" x14ac:dyDescent="0.3">
      <c r="A31" s="107" t="s">
        <v>27</v>
      </c>
      <c r="B31" s="107"/>
      <c r="C31" s="107"/>
      <c r="D31" s="107"/>
      <c r="E31" s="107"/>
      <c r="F31" s="107"/>
      <c r="G31" s="107"/>
      <c r="H31" s="107"/>
    </row>
    <row r="32" spans="1:14" ht="36" customHeight="1" x14ac:dyDescent="0.3">
      <c r="A32" s="25" t="s">
        <v>13</v>
      </c>
      <c r="B32" s="25" t="s">
        <v>11</v>
      </c>
      <c r="C32" s="25" t="s">
        <v>0</v>
      </c>
      <c r="D32" s="25" t="s">
        <v>1</v>
      </c>
      <c r="E32" s="25" t="s">
        <v>2</v>
      </c>
      <c r="F32" s="25" t="s">
        <v>3</v>
      </c>
      <c r="G32" s="25" t="s">
        <v>10</v>
      </c>
      <c r="H32" s="25" t="s">
        <v>14</v>
      </c>
    </row>
    <row r="33" spans="1:14" x14ac:dyDescent="0.3">
      <c r="A33" s="104" t="s">
        <v>6</v>
      </c>
      <c r="B33" s="105"/>
      <c r="C33" s="105"/>
      <c r="D33" s="105"/>
      <c r="E33" s="105"/>
      <c r="F33" s="105"/>
      <c r="G33" s="105"/>
      <c r="H33" s="105"/>
    </row>
    <row r="34" spans="1:14" ht="21.75" customHeight="1" x14ac:dyDescent="0.3">
      <c r="A34" s="26">
        <v>43</v>
      </c>
      <c r="B34" s="27" t="s">
        <v>125</v>
      </c>
      <c r="C34" s="27">
        <v>150</v>
      </c>
      <c r="D34" s="28">
        <v>4.72</v>
      </c>
      <c r="E34" s="28">
        <v>8.4600000000000009</v>
      </c>
      <c r="F34" s="28">
        <v>20.81</v>
      </c>
      <c r="G34" s="28">
        <v>177.26</v>
      </c>
      <c r="H34" s="28">
        <v>1.34</v>
      </c>
      <c r="J34" s="24">
        <f>SUM(D37/D58*100)</f>
        <v>23.228176318063959</v>
      </c>
      <c r="K34" s="24">
        <f>SUM(E37/E58*100)</f>
        <v>40.897097625329813</v>
      </c>
      <c r="L34" s="24">
        <f>SUM(F37/F58*100)</f>
        <v>25.458349391620327</v>
      </c>
      <c r="M34" s="24">
        <f>SUM(G37/G58*100)</f>
        <v>24.829060871403367</v>
      </c>
      <c r="N34" s="24">
        <f>SUM(H37/H58*100)</f>
        <v>40.571428571428569</v>
      </c>
    </row>
    <row r="35" spans="1:14" ht="25.5" customHeight="1" x14ac:dyDescent="0.3">
      <c r="A35" s="26">
        <v>249</v>
      </c>
      <c r="B35" s="27" t="s">
        <v>60</v>
      </c>
      <c r="C35" s="27">
        <v>150</v>
      </c>
      <c r="D35" s="28">
        <v>4.32</v>
      </c>
      <c r="E35" s="28">
        <v>4.8600000000000003</v>
      </c>
      <c r="F35" s="28">
        <v>15.2</v>
      </c>
      <c r="G35" s="28">
        <v>118.61</v>
      </c>
      <c r="H35" s="28">
        <v>1.5</v>
      </c>
    </row>
    <row r="36" spans="1:14" ht="21.75" customHeight="1" x14ac:dyDescent="0.3">
      <c r="A36" s="26">
        <v>1</v>
      </c>
      <c r="B36" s="58" t="s">
        <v>126</v>
      </c>
      <c r="C36" s="86" t="s">
        <v>101</v>
      </c>
      <c r="D36" s="28">
        <v>1.71</v>
      </c>
      <c r="E36" s="28">
        <v>5.28</v>
      </c>
      <c r="F36" s="28">
        <v>10.23</v>
      </c>
      <c r="G36" s="28">
        <v>9.52</v>
      </c>
      <c r="H36" s="28">
        <v>0</v>
      </c>
      <c r="J36" s="24">
        <f>SUM(D39/D58*100)</f>
        <v>1.6205704407951598</v>
      </c>
      <c r="K36" s="24">
        <f>SUM(E39/E58*100)</f>
        <v>0</v>
      </c>
      <c r="L36" s="24">
        <f>SUM(F39/F58*100)</f>
        <v>8.3411330727302762</v>
      </c>
      <c r="M36" s="24">
        <f>SUM(G39/G58*100)</f>
        <v>5.2033789442018907</v>
      </c>
      <c r="N36" s="24">
        <f>SUM(H39/H58*100)</f>
        <v>42.857142857142854</v>
      </c>
    </row>
    <row r="37" spans="1:14" ht="27.75" customHeight="1" x14ac:dyDescent="0.3">
      <c r="A37" s="26"/>
      <c r="B37" s="29" t="s">
        <v>4</v>
      </c>
      <c r="C37" s="27"/>
      <c r="D37" s="30">
        <f>SUM(D34:D36)</f>
        <v>10.75</v>
      </c>
      <c r="E37" s="30">
        <f>SUM(E34:E36)</f>
        <v>18.600000000000001</v>
      </c>
      <c r="F37" s="30">
        <f>SUM(F34:F36)</f>
        <v>46.239999999999995</v>
      </c>
      <c r="G37" s="30">
        <f>SUM(G34:G36)</f>
        <v>305.39</v>
      </c>
      <c r="H37" s="30">
        <f>SUM(H34:H36)</f>
        <v>2.84</v>
      </c>
    </row>
    <row r="38" spans="1:14" ht="21.75" customHeight="1" x14ac:dyDescent="0.3">
      <c r="A38" s="105" t="s">
        <v>17</v>
      </c>
      <c r="B38" s="105"/>
      <c r="C38" s="105"/>
      <c r="D38" s="105"/>
      <c r="E38" s="105"/>
      <c r="F38" s="105"/>
      <c r="G38" s="105"/>
      <c r="H38" s="105"/>
    </row>
    <row r="39" spans="1:14" ht="21.75" customHeight="1" x14ac:dyDescent="0.3">
      <c r="A39" s="31">
        <v>3</v>
      </c>
      <c r="B39" s="58" t="s">
        <v>42</v>
      </c>
      <c r="C39" s="27">
        <v>150</v>
      </c>
      <c r="D39" s="27">
        <v>0.75</v>
      </c>
      <c r="E39" s="27">
        <v>0</v>
      </c>
      <c r="F39" s="27">
        <v>15.15</v>
      </c>
      <c r="G39" s="27">
        <v>64</v>
      </c>
      <c r="H39" s="27">
        <v>3</v>
      </c>
    </row>
    <row r="40" spans="1:14" ht="21.75" customHeight="1" x14ac:dyDescent="0.3">
      <c r="A40" s="105" t="s">
        <v>7</v>
      </c>
      <c r="B40" s="105"/>
      <c r="C40" s="105"/>
      <c r="D40" s="105"/>
      <c r="E40" s="105"/>
      <c r="F40" s="105"/>
      <c r="G40" s="105"/>
      <c r="H40" s="105"/>
    </row>
    <row r="41" spans="1:14" ht="21.75" customHeight="1" x14ac:dyDescent="0.3">
      <c r="A41" s="31">
        <v>20</v>
      </c>
      <c r="B41" s="33" t="s">
        <v>53</v>
      </c>
      <c r="C41" s="27">
        <v>40</v>
      </c>
      <c r="D41" s="27">
        <v>0.71</v>
      </c>
      <c r="E41" s="27">
        <v>3</v>
      </c>
      <c r="F41" s="27">
        <v>9.8000000000000007</v>
      </c>
      <c r="G41" s="27">
        <v>66.81</v>
      </c>
      <c r="H41" s="27">
        <v>3.5</v>
      </c>
    </row>
    <row r="42" spans="1:14" ht="21.75" customHeight="1" x14ac:dyDescent="0.3">
      <c r="A42" s="31">
        <v>52</v>
      </c>
      <c r="B42" s="33" t="s">
        <v>146</v>
      </c>
      <c r="C42" s="27">
        <v>150</v>
      </c>
      <c r="D42" s="27">
        <v>6</v>
      </c>
      <c r="E42" s="27">
        <v>6.17</v>
      </c>
      <c r="F42" s="27">
        <v>14.72</v>
      </c>
      <c r="G42" s="27">
        <v>136.94</v>
      </c>
      <c r="H42" s="27">
        <v>9.4700000000000006</v>
      </c>
    </row>
    <row r="43" spans="1:14" ht="21.75" customHeight="1" x14ac:dyDescent="0.3">
      <c r="A43" s="31">
        <v>401</v>
      </c>
      <c r="B43" s="34" t="s">
        <v>86</v>
      </c>
      <c r="C43" s="27">
        <v>150</v>
      </c>
      <c r="D43" s="27">
        <v>18.350000000000001</v>
      </c>
      <c r="E43" s="27">
        <v>4.7</v>
      </c>
      <c r="F43" s="27">
        <v>16.32</v>
      </c>
      <c r="G43" s="27">
        <v>180</v>
      </c>
      <c r="H43" s="27">
        <v>6.4</v>
      </c>
      <c r="I43" s="48"/>
      <c r="J43" s="48"/>
      <c r="K43" s="48"/>
      <c r="L43" s="48"/>
      <c r="M43" s="48"/>
      <c r="N43" s="48"/>
    </row>
    <row r="44" spans="1:14" ht="19.5" customHeight="1" x14ac:dyDescent="0.3">
      <c r="A44" s="31">
        <v>20</v>
      </c>
      <c r="B44" s="60" t="s">
        <v>87</v>
      </c>
      <c r="C44" s="27">
        <v>150</v>
      </c>
      <c r="D44" s="28">
        <v>0.32</v>
      </c>
      <c r="E44" s="28">
        <v>0</v>
      </c>
      <c r="F44" s="28">
        <v>17.8</v>
      </c>
      <c r="G44" s="28">
        <v>68.44</v>
      </c>
      <c r="H44" s="28">
        <v>0.2</v>
      </c>
    </row>
    <row r="45" spans="1:14" ht="21.75" customHeight="1" x14ac:dyDescent="0.3">
      <c r="A45" s="31">
        <v>1</v>
      </c>
      <c r="B45" s="60" t="s">
        <v>15</v>
      </c>
      <c r="C45" s="27">
        <v>30</v>
      </c>
      <c r="D45" s="28">
        <v>2.13</v>
      </c>
      <c r="E45" s="28">
        <v>0.33</v>
      </c>
      <c r="F45" s="28">
        <v>13.92</v>
      </c>
      <c r="G45" s="28">
        <v>68.7</v>
      </c>
      <c r="H45" s="28">
        <v>0</v>
      </c>
    </row>
    <row r="46" spans="1:14" ht="21.75" customHeight="1" x14ac:dyDescent="0.3">
      <c r="A46" s="31">
        <v>1</v>
      </c>
      <c r="B46" s="60" t="s">
        <v>16</v>
      </c>
      <c r="C46" s="27">
        <v>30</v>
      </c>
      <c r="D46" s="27">
        <v>1.56</v>
      </c>
      <c r="E46" s="27">
        <v>0.36</v>
      </c>
      <c r="F46" s="27">
        <v>13.29</v>
      </c>
      <c r="G46" s="27">
        <v>64.2</v>
      </c>
      <c r="H46" s="27">
        <v>0</v>
      </c>
    </row>
    <row r="47" spans="1:14" ht="21.75" customHeight="1" x14ac:dyDescent="0.3">
      <c r="A47" s="84" t="s">
        <v>8</v>
      </c>
      <c r="B47" s="84"/>
      <c r="C47" s="84"/>
      <c r="D47" s="84"/>
      <c r="E47" s="84"/>
      <c r="F47" s="84"/>
      <c r="G47" s="84"/>
      <c r="H47" s="84"/>
      <c r="J47" s="24">
        <f>SUM(D51/D58*100)</f>
        <v>61.927398444252383</v>
      </c>
      <c r="K47" s="24">
        <f>SUM(E51/E58*100)</f>
        <v>49.714160070360592</v>
      </c>
      <c r="L47" s="24">
        <f>SUM(F51/F58*100)</f>
        <v>30.050101855420358</v>
      </c>
      <c r="M47" s="24">
        <f>SUM(G51/G58*100)</f>
        <v>43.523012756408697</v>
      </c>
      <c r="N47" s="24">
        <f>SUM(H51/H58*100)</f>
        <v>16.571428571428569</v>
      </c>
    </row>
    <row r="48" spans="1:14" ht="25.5" customHeight="1" x14ac:dyDescent="0.3">
      <c r="A48" s="31">
        <v>351</v>
      </c>
      <c r="B48" s="33" t="s">
        <v>62</v>
      </c>
      <c r="C48" s="27">
        <v>50</v>
      </c>
      <c r="D48" s="27">
        <v>1.94</v>
      </c>
      <c r="E48" s="27">
        <v>4.5199999999999996</v>
      </c>
      <c r="F48" s="27">
        <v>13.26</v>
      </c>
      <c r="G48" s="27">
        <v>101.5</v>
      </c>
      <c r="H48" s="27">
        <v>0.32</v>
      </c>
    </row>
    <row r="49" spans="1:14" ht="25.5" customHeight="1" x14ac:dyDescent="0.3">
      <c r="A49" s="31">
        <v>237</v>
      </c>
      <c r="B49" s="33" t="s">
        <v>63</v>
      </c>
      <c r="C49" s="27">
        <v>100</v>
      </c>
      <c r="D49" s="27">
        <v>26.31</v>
      </c>
      <c r="E49" s="27">
        <v>18.09</v>
      </c>
      <c r="F49" s="27">
        <v>25.74</v>
      </c>
      <c r="G49" s="27">
        <v>372</v>
      </c>
      <c r="H49" s="27">
        <v>0.36</v>
      </c>
    </row>
    <row r="50" spans="1:14" ht="21.75" customHeight="1" x14ac:dyDescent="0.3">
      <c r="A50" s="31">
        <v>256</v>
      </c>
      <c r="B50" s="34" t="s">
        <v>61</v>
      </c>
      <c r="C50" s="27">
        <v>150</v>
      </c>
      <c r="D50" s="27">
        <v>0.41</v>
      </c>
      <c r="E50" s="27">
        <v>0</v>
      </c>
      <c r="F50" s="27">
        <v>15.58</v>
      </c>
      <c r="G50" s="27">
        <v>61.82</v>
      </c>
      <c r="H50" s="27">
        <v>0.48</v>
      </c>
    </row>
    <row r="51" spans="1:14" ht="21.75" customHeight="1" x14ac:dyDescent="0.3">
      <c r="A51" s="27"/>
      <c r="B51" s="37" t="s">
        <v>4</v>
      </c>
      <c r="C51" s="32"/>
      <c r="D51" s="32">
        <f>SUM(D48:D50)</f>
        <v>28.66</v>
      </c>
      <c r="E51" s="32">
        <f t="shared" ref="E51:H51" si="2">SUM(E48:E50)</f>
        <v>22.61</v>
      </c>
      <c r="F51" s="32">
        <f t="shared" si="2"/>
        <v>54.58</v>
      </c>
      <c r="G51" s="32">
        <f t="shared" si="2"/>
        <v>535.32000000000005</v>
      </c>
      <c r="H51" s="32">
        <f t="shared" si="2"/>
        <v>1.1599999999999999</v>
      </c>
    </row>
    <row r="52" spans="1:14" ht="21.75" customHeight="1" x14ac:dyDescent="0.3">
      <c r="A52" s="84" t="s">
        <v>9</v>
      </c>
      <c r="B52" s="84"/>
      <c r="C52" s="84"/>
      <c r="D52" s="84"/>
      <c r="E52" s="84"/>
      <c r="F52" s="84"/>
      <c r="G52" s="84"/>
      <c r="H52" s="84"/>
      <c r="I52" s="9"/>
      <c r="J52" s="9"/>
      <c r="K52" s="9"/>
      <c r="L52" s="9"/>
      <c r="M52" s="9"/>
      <c r="N52" s="9"/>
    </row>
    <row r="53" spans="1:14" ht="21.75" customHeight="1" x14ac:dyDescent="0.3">
      <c r="A53" s="31">
        <v>97</v>
      </c>
      <c r="B53" s="33" t="s">
        <v>99</v>
      </c>
      <c r="C53" s="27">
        <v>50</v>
      </c>
      <c r="D53" s="85">
        <v>13.2</v>
      </c>
      <c r="E53" s="85">
        <v>5.8</v>
      </c>
      <c r="F53" s="85">
        <v>1.5</v>
      </c>
      <c r="G53" s="85">
        <v>111</v>
      </c>
      <c r="H53" s="85">
        <v>23.8</v>
      </c>
      <c r="I53" s="9"/>
      <c r="J53" s="9"/>
      <c r="K53" s="9"/>
      <c r="L53" s="9"/>
      <c r="M53" s="9"/>
      <c r="N53" s="9"/>
    </row>
    <row r="54" spans="1:14" ht="21.75" customHeight="1" x14ac:dyDescent="0.3">
      <c r="A54" s="31">
        <v>315</v>
      </c>
      <c r="B54" s="33" t="s">
        <v>100</v>
      </c>
      <c r="C54" s="27">
        <v>100</v>
      </c>
      <c r="D54" s="27">
        <v>2.4300000000000002</v>
      </c>
      <c r="E54" s="27">
        <v>3.58</v>
      </c>
      <c r="F54" s="27">
        <v>24.45</v>
      </c>
      <c r="G54" s="27">
        <v>140</v>
      </c>
      <c r="H54" s="27">
        <v>0</v>
      </c>
      <c r="J54" s="24">
        <f>SUM(D57/D58*100)</f>
        <v>9.8530682800345737</v>
      </c>
      <c r="K54" s="24">
        <f>SUM(E57/E58*100)</f>
        <v>8.5971855760773952</v>
      </c>
      <c r="L54" s="24">
        <f>SUM(F57/F58*100)</f>
        <v>28.833342509497335</v>
      </c>
      <c r="M54" s="24">
        <f>SUM(G57/G58*100)</f>
        <v>21.224907924583526</v>
      </c>
      <c r="N54" s="24">
        <f>SUM(H57/H58*100)</f>
        <v>0</v>
      </c>
    </row>
    <row r="55" spans="1:14" ht="21.75" customHeight="1" x14ac:dyDescent="0.3">
      <c r="A55" s="31">
        <v>3</v>
      </c>
      <c r="B55" s="33" t="s">
        <v>46</v>
      </c>
      <c r="C55" s="27">
        <v>200</v>
      </c>
      <c r="D55" s="27">
        <v>0</v>
      </c>
      <c r="E55" s="27">
        <v>0</v>
      </c>
      <c r="F55" s="27">
        <v>14</v>
      </c>
      <c r="G55" s="27">
        <v>52.36</v>
      </c>
      <c r="H55" s="27">
        <v>0</v>
      </c>
    </row>
    <row r="56" spans="1:14" ht="21.75" customHeight="1" x14ac:dyDescent="0.3">
      <c r="A56" s="31">
        <v>1</v>
      </c>
      <c r="B56" s="60" t="s">
        <v>15</v>
      </c>
      <c r="C56" s="27">
        <v>10</v>
      </c>
      <c r="D56" s="28">
        <v>2.13</v>
      </c>
      <c r="E56" s="28">
        <v>0.33</v>
      </c>
      <c r="F56" s="28">
        <v>13.92</v>
      </c>
      <c r="G56" s="28">
        <v>68.7</v>
      </c>
      <c r="H56" s="28">
        <v>0</v>
      </c>
      <c r="I56" s="1"/>
    </row>
    <row r="57" spans="1:14" ht="21" thickBot="1" x14ac:dyDescent="0.35">
      <c r="A57" s="38"/>
      <c r="B57" s="39" t="s">
        <v>4</v>
      </c>
      <c r="C57" s="40"/>
      <c r="D57" s="40">
        <f>SUM(D54:D56)</f>
        <v>4.5600000000000005</v>
      </c>
      <c r="E57" s="40">
        <f>SUM(E54:E56)</f>
        <v>3.91</v>
      </c>
      <c r="F57" s="40">
        <f>SUM(F54:F56)</f>
        <v>52.370000000000005</v>
      </c>
      <c r="G57" s="40">
        <f>SUM(G54:G56)</f>
        <v>261.06</v>
      </c>
      <c r="H57" s="40">
        <f>SUM(H54:H56)</f>
        <v>0</v>
      </c>
    </row>
    <row r="58" spans="1:14" ht="21" thickBot="1" x14ac:dyDescent="0.35">
      <c r="A58" s="81"/>
      <c r="B58" s="66" t="s">
        <v>5</v>
      </c>
      <c r="C58" s="67"/>
      <c r="D58" s="68">
        <f>SUM(D37+D39+D46+D51+D57)</f>
        <v>46.28</v>
      </c>
      <c r="E58" s="68">
        <f>SUM(E37+E39+E46+E51+E57)</f>
        <v>45.480000000000004</v>
      </c>
      <c r="F58" s="68">
        <f>SUM(F37+F39+F46+F51+F57)</f>
        <v>181.63</v>
      </c>
      <c r="G58" s="68">
        <f>SUM(G37+G39+G46+G51+G57)</f>
        <v>1229.97</v>
      </c>
      <c r="H58" s="68">
        <f>SUM(H37+H39+H46+H51+H57)</f>
        <v>7</v>
      </c>
    </row>
    <row r="59" spans="1:14" ht="21" thickBot="1" x14ac:dyDescent="0.35">
      <c r="A59" s="41"/>
      <c r="B59" s="42" t="s">
        <v>38</v>
      </c>
      <c r="C59" s="43"/>
      <c r="D59" s="82">
        <v>56.58</v>
      </c>
      <c r="E59" s="82">
        <v>48.43</v>
      </c>
      <c r="F59" s="82">
        <v>255.25</v>
      </c>
      <c r="G59" s="82">
        <v>1541.77</v>
      </c>
      <c r="H59" s="83">
        <v>63.64</v>
      </c>
    </row>
    <row r="60" spans="1:14" x14ac:dyDescent="0.3">
      <c r="D60" s="63"/>
      <c r="E60" s="63"/>
      <c r="F60" s="63"/>
      <c r="G60" s="63"/>
      <c r="H60" s="63"/>
    </row>
  </sheetData>
  <mergeCells count="8">
    <mergeCell ref="A31:H31"/>
    <mergeCell ref="A33:H33"/>
    <mergeCell ref="A38:H38"/>
    <mergeCell ref="A40:H40"/>
    <mergeCell ref="A1:H1"/>
    <mergeCell ref="A3:H3"/>
    <mergeCell ref="A8:H8"/>
    <mergeCell ref="A10:H10"/>
  </mergeCells>
  <pageMargins left="0.70866141732283472" right="0.16" top="0.17" bottom="0.18" header="0.17" footer="0.17"/>
  <pageSetup paperSize="9" scale="78" orientation="landscape" verticalDpi="4294967293" r:id="rId1"/>
  <rowBreaks count="1" manualBreakCount="1">
    <brk id="30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view="pageBreakPreview" zoomScale="70" zoomScaleNormal="50" zoomScaleSheetLayoutView="70" workbookViewId="0">
      <selection activeCell="B35" sqref="B35"/>
    </sheetView>
  </sheetViews>
  <sheetFormatPr defaultColWidth="8.85546875" defaultRowHeight="20.25" x14ac:dyDescent="0.3"/>
  <cols>
    <col min="1" max="1" width="11.85546875" style="24" customWidth="1"/>
    <col min="2" max="2" width="75.85546875" style="24" customWidth="1"/>
    <col min="3" max="6" width="12.28515625" style="24" customWidth="1"/>
    <col min="7" max="7" width="20.7109375" style="24" customWidth="1"/>
    <col min="8" max="8" width="15.28515625" style="24" customWidth="1"/>
    <col min="9" max="16384" width="8.85546875" style="24"/>
  </cols>
  <sheetData>
    <row r="1" spans="1:14" s="9" customFormat="1" ht="25.5" customHeight="1" x14ac:dyDescent="0.3">
      <c r="A1" s="107" t="s">
        <v>29</v>
      </c>
      <c r="B1" s="107"/>
      <c r="C1" s="107"/>
      <c r="D1" s="107"/>
      <c r="E1" s="107"/>
      <c r="F1" s="107"/>
      <c r="G1" s="107"/>
      <c r="H1" s="107"/>
    </row>
    <row r="2" spans="1:14" s="44" customFormat="1" ht="65.25" customHeight="1" x14ac:dyDescent="0.25">
      <c r="A2" s="25" t="s">
        <v>13</v>
      </c>
      <c r="B2" s="25" t="s">
        <v>11</v>
      </c>
      <c r="C2" s="25" t="s">
        <v>0</v>
      </c>
      <c r="D2" s="25" t="s">
        <v>1</v>
      </c>
      <c r="E2" s="25" t="s">
        <v>2</v>
      </c>
      <c r="F2" s="25" t="s">
        <v>3</v>
      </c>
      <c r="G2" s="25" t="s">
        <v>10</v>
      </c>
      <c r="H2" s="25" t="s">
        <v>14</v>
      </c>
      <c r="J2" s="25" t="s">
        <v>1</v>
      </c>
      <c r="K2" s="25" t="s">
        <v>2</v>
      </c>
      <c r="L2" s="25" t="s">
        <v>3</v>
      </c>
      <c r="M2" s="25" t="s">
        <v>10</v>
      </c>
      <c r="N2" s="25" t="s">
        <v>14</v>
      </c>
    </row>
    <row r="3" spans="1:14" ht="18" customHeight="1" x14ac:dyDescent="0.3">
      <c r="A3" s="104" t="s">
        <v>6</v>
      </c>
      <c r="B3" s="105"/>
      <c r="C3" s="105"/>
      <c r="D3" s="105"/>
      <c r="E3" s="105"/>
      <c r="F3" s="105"/>
      <c r="G3" s="105"/>
      <c r="H3" s="105"/>
    </row>
    <row r="4" spans="1:14" ht="20.25" customHeight="1" x14ac:dyDescent="0.3">
      <c r="A4" s="26">
        <v>96</v>
      </c>
      <c r="B4" s="58" t="s">
        <v>64</v>
      </c>
      <c r="C4" s="27">
        <v>200</v>
      </c>
      <c r="D4" s="28">
        <v>7.11</v>
      </c>
      <c r="E4" s="28">
        <v>10.53</v>
      </c>
      <c r="F4" s="28">
        <v>28.74</v>
      </c>
      <c r="G4" s="28">
        <v>237.58</v>
      </c>
      <c r="H4" s="28">
        <v>1.54</v>
      </c>
    </row>
    <row r="5" spans="1:14" ht="20.25" customHeight="1" x14ac:dyDescent="0.3">
      <c r="A5" s="31">
        <v>254</v>
      </c>
      <c r="B5" s="33" t="s">
        <v>65</v>
      </c>
      <c r="C5" s="27">
        <v>200</v>
      </c>
      <c r="D5" s="27">
        <v>4.3099999999999996</v>
      </c>
      <c r="E5" s="27">
        <v>4.8</v>
      </c>
      <c r="F5" s="27">
        <v>20.53</v>
      </c>
      <c r="G5" s="27">
        <v>140.16</v>
      </c>
      <c r="H5" s="27">
        <v>1.5</v>
      </c>
    </row>
    <row r="6" spans="1:14" ht="20.25" customHeight="1" x14ac:dyDescent="0.3">
      <c r="A6" s="26">
        <v>1</v>
      </c>
      <c r="B6" s="58" t="s">
        <v>126</v>
      </c>
      <c r="C6" s="86" t="s">
        <v>102</v>
      </c>
      <c r="D6" s="28">
        <v>3.06</v>
      </c>
      <c r="E6" s="28">
        <v>9.43</v>
      </c>
      <c r="F6" s="28">
        <v>18.27</v>
      </c>
      <c r="G6" s="28">
        <v>17</v>
      </c>
      <c r="H6" s="28">
        <v>0</v>
      </c>
    </row>
    <row r="7" spans="1:14" ht="20.25" customHeight="1" x14ac:dyDescent="0.3">
      <c r="A7" s="26"/>
      <c r="B7" s="29" t="s">
        <v>4</v>
      </c>
      <c r="C7" s="27"/>
      <c r="D7" s="30">
        <f>SUM(D4:D6)</f>
        <v>14.48</v>
      </c>
      <c r="E7" s="30">
        <f>SUM(E4:E6)</f>
        <v>24.759999999999998</v>
      </c>
      <c r="F7" s="30">
        <f>SUM(F4:F6)</f>
        <v>67.539999999999992</v>
      </c>
      <c r="G7" s="30">
        <f>SUM(G4:G6)</f>
        <v>394.74</v>
      </c>
      <c r="H7" s="30">
        <f>SUM(H4:H6)</f>
        <v>3.04</v>
      </c>
      <c r="J7" s="24">
        <f>SUM(D7/D29*100)</f>
        <v>30.726790450928377</v>
      </c>
      <c r="K7" s="24">
        <f>SUM(E7/E29*100)</f>
        <v>44.388669774112586</v>
      </c>
      <c r="L7" s="24">
        <f>SUM(F7/F29*100)</f>
        <v>24.449753837242973</v>
      </c>
      <c r="M7" s="24">
        <f>SUM(G7/G29*100)</f>
        <v>23.872419173409774</v>
      </c>
      <c r="N7" s="24">
        <f>SUM(H7/H29*100)</f>
        <v>3.2688172043010755</v>
      </c>
    </row>
    <row r="8" spans="1:14" ht="20.25" customHeight="1" x14ac:dyDescent="0.3">
      <c r="A8" s="106" t="s">
        <v>17</v>
      </c>
      <c r="B8" s="106"/>
      <c r="C8" s="106"/>
      <c r="D8" s="106"/>
      <c r="E8" s="106"/>
      <c r="F8" s="106"/>
      <c r="G8" s="106"/>
      <c r="H8" s="106"/>
    </row>
    <row r="9" spans="1:14" ht="20.25" customHeight="1" x14ac:dyDescent="0.3">
      <c r="A9" s="31">
        <v>154</v>
      </c>
      <c r="B9" s="58" t="s">
        <v>90</v>
      </c>
      <c r="C9" s="27">
        <v>100</v>
      </c>
      <c r="D9" s="27">
        <v>0.3</v>
      </c>
      <c r="E9" s="27">
        <v>0.4</v>
      </c>
      <c r="F9" s="27">
        <v>10.3</v>
      </c>
      <c r="G9" s="27">
        <v>47</v>
      </c>
      <c r="H9" s="27">
        <v>5</v>
      </c>
      <c r="J9" s="24">
        <f>SUM(D9/D29*100)</f>
        <v>0.63660477453580888</v>
      </c>
      <c r="K9" s="24">
        <f>SUM(E9/E29*100)</f>
        <v>0.71710290426676226</v>
      </c>
      <c r="L9" s="24">
        <f>SUM(F9/F29*100)</f>
        <v>3.7286417607877209</v>
      </c>
      <c r="M9" s="24">
        <f>SUM(G9/G29*100)</f>
        <v>2.842386637154227</v>
      </c>
      <c r="N9" s="24">
        <f>SUM(H9/H29*100)</f>
        <v>5.376344086021505</v>
      </c>
    </row>
    <row r="10" spans="1:14" ht="20.25" customHeight="1" x14ac:dyDescent="0.3">
      <c r="A10" s="106" t="s">
        <v>7</v>
      </c>
      <c r="B10" s="106"/>
      <c r="C10" s="106"/>
      <c r="D10" s="106"/>
      <c r="E10" s="106"/>
      <c r="F10" s="106"/>
      <c r="G10" s="106"/>
      <c r="H10" s="106"/>
    </row>
    <row r="11" spans="1:14" ht="20.25" customHeight="1" x14ac:dyDescent="0.3">
      <c r="A11" s="31">
        <v>24</v>
      </c>
      <c r="B11" s="33" t="s">
        <v>123</v>
      </c>
      <c r="C11" s="27">
        <v>45</v>
      </c>
      <c r="D11" s="27">
        <v>1.18</v>
      </c>
      <c r="E11" s="27">
        <v>3.81</v>
      </c>
      <c r="F11" s="27">
        <v>2.93</v>
      </c>
      <c r="G11" s="27">
        <v>50.25</v>
      </c>
      <c r="H11" s="27">
        <v>0</v>
      </c>
    </row>
    <row r="12" spans="1:14" ht="20.25" customHeight="1" x14ac:dyDescent="0.3">
      <c r="A12" s="31">
        <v>47</v>
      </c>
      <c r="B12" s="33" t="s">
        <v>95</v>
      </c>
      <c r="C12" s="27">
        <v>150</v>
      </c>
      <c r="D12" s="27">
        <v>2.1</v>
      </c>
      <c r="E12" s="27">
        <v>1.35</v>
      </c>
      <c r="F12" s="27">
        <v>5.5</v>
      </c>
      <c r="G12" s="27">
        <v>42.5</v>
      </c>
      <c r="H12" s="27">
        <v>0.76</v>
      </c>
    </row>
    <row r="13" spans="1:14" ht="20.25" customHeight="1" x14ac:dyDescent="0.3">
      <c r="A13" s="31">
        <v>247</v>
      </c>
      <c r="B13" s="33" t="s">
        <v>111</v>
      </c>
      <c r="C13" s="27">
        <v>60</v>
      </c>
      <c r="D13" s="27">
        <v>5.94</v>
      </c>
      <c r="E13" s="27">
        <v>3.42</v>
      </c>
      <c r="F13" s="27">
        <v>1.54</v>
      </c>
      <c r="G13" s="27">
        <v>61</v>
      </c>
      <c r="H13" s="27">
        <v>1.1299999999999999</v>
      </c>
    </row>
    <row r="14" spans="1:14" ht="20.25" customHeight="1" x14ac:dyDescent="0.3">
      <c r="A14" s="31">
        <v>317</v>
      </c>
      <c r="B14" s="34" t="s">
        <v>82</v>
      </c>
      <c r="C14" s="24">
        <v>100</v>
      </c>
      <c r="D14" s="27">
        <v>3.67</v>
      </c>
      <c r="E14" s="27">
        <v>3.01</v>
      </c>
      <c r="F14" s="27">
        <v>17.63</v>
      </c>
      <c r="G14" s="27">
        <v>112</v>
      </c>
      <c r="H14" s="27">
        <v>0</v>
      </c>
    </row>
    <row r="15" spans="1:14" ht="20.25" customHeight="1" x14ac:dyDescent="0.3">
      <c r="A15" s="31">
        <v>20</v>
      </c>
      <c r="B15" s="60" t="s">
        <v>87</v>
      </c>
      <c r="C15" s="27">
        <v>200</v>
      </c>
      <c r="D15" s="28">
        <v>0.48</v>
      </c>
      <c r="E15" s="28">
        <v>0</v>
      </c>
      <c r="F15" s="28">
        <v>23.2</v>
      </c>
      <c r="G15" s="28">
        <v>89.57</v>
      </c>
      <c r="H15" s="28">
        <v>0.3</v>
      </c>
    </row>
    <row r="16" spans="1:14" ht="20.25" customHeight="1" x14ac:dyDescent="0.3">
      <c r="A16" s="31">
        <v>1</v>
      </c>
      <c r="B16" s="60" t="s">
        <v>15</v>
      </c>
      <c r="C16" s="27">
        <v>50</v>
      </c>
      <c r="D16" s="28">
        <v>3.19</v>
      </c>
      <c r="E16" s="28">
        <v>0.49</v>
      </c>
      <c r="F16" s="28">
        <v>20.43</v>
      </c>
      <c r="G16" s="28">
        <v>103</v>
      </c>
      <c r="H16" s="28">
        <v>0</v>
      </c>
    </row>
    <row r="17" spans="1:14" ht="20.25" customHeight="1" x14ac:dyDescent="0.3">
      <c r="A17" s="31">
        <v>1</v>
      </c>
      <c r="B17" s="60" t="s">
        <v>16</v>
      </c>
      <c r="C17" s="27">
        <v>45</v>
      </c>
      <c r="D17" s="27">
        <v>2.34</v>
      </c>
      <c r="E17" s="27">
        <v>0.54</v>
      </c>
      <c r="F17" s="27">
        <v>19.93</v>
      </c>
      <c r="G17" s="27">
        <v>96</v>
      </c>
      <c r="H17" s="27">
        <v>0</v>
      </c>
    </row>
    <row r="18" spans="1:14" ht="20.25" customHeight="1" x14ac:dyDescent="0.3">
      <c r="A18" s="31"/>
      <c r="B18" s="35" t="s">
        <v>4</v>
      </c>
      <c r="C18" s="32"/>
      <c r="D18" s="32">
        <f>SUM(D11:D17)</f>
        <v>18.900000000000002</v>
      </c>
      <c r="E18" s="32">
        <f>SUM(E11:E17)</f>
        <v>12.620000000000001</v>
      </c>
      <c r="F18" s="32">
        <f>SUM(F11:F17)</f>
        <v>91.16</v>
      </c>
      <c r="G18" s="49">
        <f>SUM(G11:G17)</f>
        <v>554.31999999999994</v>
      </c>
      <c r="H18" s="32">
        <f>SUM(H11:H17)</f>
        <v>2.19</v>
      </c>
      <c r="I18" s="50"/>
      <c r="J18" s="24">
        <f>SUM(D18/D29*100)</f>
        <v>40.106100795755964</v>
      </c>
      <c r="K18" s="24">
        <f t="shared" ref="K18:N18" si="0">SUM(E18/E29*100)</f>
        <v>22.624596629616349</v>
      </c>
      <c r="L18" s="24">
        <f t="shared" si="0"/>
        <v>33.000289603243552</v>
      </c>
      <c r="M18" s="24">
        <f t="shared" si="0"/>
        <v>33.523228951219799</v>
      </c>
      <c r="N18" s="24">
        <f t="shared" si="0"/>
        <v>2.3548387096774195</v>
      </c>
    </row>
    <row r="19" spans="1:14" ht="18.75" customHeight="1" x14ac:dyDescent="0.3">
      <c r="A19" s="36" t="s">
        <v>8</v>
      </c>
      <c r="B19" s="36"/>
      <c r="C19" s="36"/>
      <c r="D19" s="36"/>
      <c r="E19" s="36"/>
      <c r="F19" s="36"/>
      <c r="G19" s="36"/>
      <c r="H19" s="52"/>
      <c r="I19" s="51"/>
    </row>
    <row r="20" spans="1:14" ht="20.25" customHeight="1" x14ac:dyDescent="0.3">
      <c r="A20" s="31">
        <v>88</v>
      </c>
      <c r="B20" s="33" t="s">
        <v>66</v>
      </c>
      <c r="C20" s="27">
        <v>50</v>
      </c>
      <c r="D20" s="27">
        <v>6.83</v>
      </c>
      <c r="E20" s="27">
        <v>9.9</v>
      </c>
      <c r="F20" s="27">
        <v>29.48</v>
      </c>
      <c r="G20" s="27">
        <v>249.18</v>
      </c>
      <c r="H20" s="27">
        <v>1.31</v>
      </c>
    </row>
    <row r="21" spans="1:14" ht="20.25" customHeight="1" x14ac:dyDescent="0.3">
      <c r="A21" s="31">
        <v>31</v>
      </c>
      <c r="B21" s="33" t="s">
        <v>45</v>
      </c>
      <c r="C21" s="27">
        <v>200</v>
      </c>
      <c r="D21" s="27">
        <v>2.5000000000000001E-2</v>
      </c>
      <c r="E21" s="27">
        <v>0.05</v>
      </c>
      <c r="F21" s="27">
        <v>15.83</v>
      </c>
      <c r="G21" s="27">
        <v>61.86</v>
      </c>
      <c r="H21" s="27">
        <v>50</v>
      </c>
    </row>
    <row r="22" spans="1:14" ht="20.25" customHeight="1" x14ac:dyDescent="0.3">
      <c r="A22" s="27"/>
      <c r="B22" s="37" t="s">
        <v>4</v>
      </c>
      <c r="C22" s="32"/>
      <c r="D22" s="32">
        <f>SUM(D20:D21)</f>
        <v>6.8550000000000004</v>
      </c>
      <c r="E22" s="32">
        <f t="shared" ref="E22:H22" si="1">SUM(E20:E21)</f>
        <v>9.9500000000000011</v>
      </c>
      <c r="F22" s="32">
        <f t="shared" si="1"/>
        <v>45.31</v>
      </c>
      <c r="G22" s="32">
        <f t="shared" si="1"/>
        <v>311.04000000000002</v>
      </c>
      <c r="H22" s="32">
        <f t="shared" si="1"/>
        <v>51.31</v>
      </c>
      <c r="J22" s="24">
        <f>SUM(D22/D29*100)</f>
        <v>14.546419098143232</v>
      </c>
      <c r="K22" s="24">
        <f t="shared" ref="K22:N22" si="2">SUM(E22/E29*100)</f>
        <v>17.837934743635714</v>
      </c>
      <c r="L22" s="24">
        <f t="shared" si="2"/>
        <v>16.402403706921518</v>
      </c>
      <c r="M22" s="24">
        <f t="shared" si="2"/>
        <v>18.810551906818102</v>
      </c>
      <c r="N22" s="24">
        <f t="shared" si="2"/>
        <v>55.172043010752688</v>
      </c>
    </row>
    <row r="23" spans="1:14" ht="18" customHeight="1" x14ac:dyDescent="0.3">
      <c r="A23" s="36" t="s">
        <v>9</v>
      </c>
      <c r="B23" s="36"/>
      <c r="C23" s="36"/>
      <c r="D23" s="36"/>
      <c r="E23" s="36"/>
      <c r="F23" s="36"/>
      <c r="G23" s="36"/>
      <c r="H23" s="36"/>
    </row>
    <row r="24" spans="1:14" ht="20.25" customHeight="1" x14ac:dyDescent="0.3">
      <c r="A24" s="31">
        <v>117</v>
      </c>
      <c r="B24" s="33" t="s">
        <v>67</v>
      </c>
      <c r="C24" s="27">
        <v>25</v>
      </c>
      <c r="D24" s="27">
        <v>0.2</v>
      </c>
      <c r="E24" s="27">
        <v>0</v>
      </c>
      <c r="F24" s="27">
        <v>0.4</v>
      </c>
      <c r="G24" s="27">
        <v>3.3</v>
      </c>
      <c r="H24" s="27">
        <v>1.3</v>
      </c>
    </row>
    <row r="25" spans="1:14" ht="20.25" customHeight="1" x14ac:dyDescent="0.3">
      <c r="A25" s="31">
        <v>20</v>
      </c>
      <c r="B25" s="33" t="s">
        <v>68</v>
      </c>
      <c r="C25" s="27">
        <v>150</v>
      </c>
      <c r="D25" s="27">
        <v>3.2</v>
      </c>
      <c r="E25" s="27">
        <v>7.56</v>
      </c>
      <c r="F25" s="27">
        <v>27.1</v>
      </c>
      <c r="G25" s="27">
        <v>187.78</v>
      </c>
      <c r="H25" s="27">
        <v>30.16</v>
      </c>
    </row>
    <row r="26" spans="1:14" ht="20.25" customHeight="1" x14ac:dyDescent="0.3">
      <c r="A26" s="31">
        <v>3</v>
      </c>
      <c r="B26" s="33" t="s">
        <v>46</v>
      </c>
      <c r="C26" s="27">
        <v>200</v>
      </c>
      <c r="D26" s="27">
        <v>0</v>
      </c>
      <c r="E26" s="27">
        <v>0</v>
      </c>
      <c r="F26" s="27">
        <v>14</v>
      </c>
      <c r="G26" s="27">
        <v>52.36</v>
      </c>
      <c r="H26" s="27">
        <v>0</v>
      </c>
    </row>
    <row r="27" spans="1:14" s="9" customFormat="1" ht="20.25" customHeight="1" x14ac:dyDescent="0.3">
      <c r="A27" s="31">
        <v>1</v>
      </c>
      <c r="B27" s="60" t="s">
        <v>15</v>
      </c>
      <c r="C27" s="27">
        <v>10</v>
      </c>
      <c r="D27" s="28">
        <v>3.19</v>
      </c>
      <c r="E27" s="28">
        <v>0.49</v>
      </c>
      <c r="F27" s="28">
        <v>20.43</v>
      </c>
      <c r="G27" s="28">
        <v>103</v>
      </c>
      <c r="H27" s="28">
        <v>0</v>
      </c>
    </row>
    <row r="28" spans="1:14" ht="20.25" customHeight="1" thickBot="1" x14ac:dyDescent="0.35">
      <c r="A28" s="38"/>
      <c r="B28" s="39" t="s">
        <v>4</v>
      </c>
      <c r="C28" s="40"/>
      <c r="D28" s="40">
        <f>SUM(D24:D27)</f>
        <v>6.59</v>
      </c>
      <c r="E28" s="40">
        <f t="shared" ref="E28:H28" si="3">SUM(E24:E27)</f>
        <v>8.0499999999999989</v>
      </c>
      <c r="F28" s="40">
        <f t="shared" si="3"/>
        <v>61.93</v>
      </c>
      <c r="G28" s="40">
        <f t="shared" si="3"/>
        <v>346.44</v>
      </c>
      <c r="H28" s="40">
        <f t="shared" si="3"/>
        <v>31.46</v>
      </c>
      <c r="J28" s="24">
        <f>SUM(D28/D29*100)</f>
        <v>13.984084880636599</v>
      </c>
      <c r="K28" s="24">
        <f t="shared" ref="K28:N28" si="4">SUM(E28/E29*100)</f>
        <v>14.431695948368588</v>
      </c>
      <c r="L28" s="24">
        <f t="shared" si="4"/>
        <v>22.418911091804226</v>
      </c>
      <c r="M28" s="24">
        <f t="shared" si="4"/>
        <v>20.95141333139809</v>
      </c>
      <c r="N28" s="24">
        <f t="shared" si="4"/>
        <v>33.827956989247312</v>
      </c>
    </row>
    <row r="29" spans="1:14" ht="20.25" customHeight="1" thickBot="1" x14ac:dyDescent="0.35">
      <c r="A29" s="41"/>
      <c r="B29" s="42" t="s">
        <v>5</v>
      </c>
      <c r="C29" s="43"/>
      <c r="D29" s="46">
        <f>SUM(D7+D9+D18+D22+D28)</f>
        <v>47.125000000000014</v>
      </c>
      <c r="E29" s="46">
        <f>SUM(E7+E9+E18+E22+E28)</f>
        <v>55.78</v>
      </c>
      <c r="F29" s="46">
        <f>SUM(F7+F9+F18+F22+F28)</f>
        <v>276.24</v>
      </c>
      <c r="G29" s="46">
        <f>SUM(G7+G9+G18+G22+G28)</f>
        <v>1653.54</v>
      </c>
      <c r="H29" s="46">
        <f>SUM(H7+H9+H18+H22+H28)</f>
        <v>93</v>
      </c>
    </row>
    <row r="30" spans="1:14" ht="23.25" customHeight="1" x14ac:dyDescent="0.3">
      <c r="A30" s="107" t="s">
        <v>28</v>
      </c>
      <c r="B30" s="107"/>
      <c r="C30" s="107"/>
      <c r="D30" s="107"/>
      <c r="E30" s="107"/>
      <c r="F30" s="107"/>
      <c r="G30" s="107"/>
      <c r="H30" s="107"/>
    </row>
    <row r="31" spans="1:14" ht="66" customHeight="1" x14ac:dyDescent="0.3">
      <c r="A31" s="25" t="s">
        <v>13</v>
      </c>
      <c r="B31" s="25" t="s">
        <v>11</v>
      </c>
      <c r="C31" s="25" t="s">
        <v>0</v>
      </c>
      <c r="D31" s="25" t="s">
        <v>1</v>
      </c>
      <c r="E31" s="25" t="s">
        <v>2</v>
      </c>
      <c r="F31" s="25" t="s">
        <v>3</v>
      </c>
      <c r="G31" s="25" t="s">
        <v>10</v>
      </c>
      <c r="H31" s="25" t="s">
        <v>14</v>
      </c>
      <c r="J31" s="25" t="s">
        <v>1</v>
      </c>
      <c r="K31" s="25" t="s">
        <v>2</v>
      </c>
      <c r="L31" s="25" t="s">
        <v>3</v>
      </c>
      <c r="M31" s="25" t="s">
        <v>10</v>
      </c>
      <c r="N31" s="25" t="s">
        <v>14</v>
      </c>
    </row>
    <row r="32" spans="1:14" ht="18.75" customHeight="1" x14ac:dyDescent="0.3">
      <c r="A32" s="104" t="s">
        <v>6</v>
      </c>
      <c r="B32" s="105"/>
      <c r="C32" s="105"/>
      <c r="D32" s="105"/>
      <c r="E32" s="105"/>
      <c r="F32" s="105"/>
      <c r="G32" s="105"/>
      <c r="H32" s="105"/>
    </row>
    <row r="33" spans="1:14" x14ac:dyDescent="0.3">
      <c r="A33" s="26">
        <v>96</v>
      </c>
      <c r="B33" s="58" t="s">
        <v>64</v>
      </c>
      <c r="C33" s="27">
        <v>150</v>
      </c>
      <c r="D33" s="28">
        <v>5.97</v>
      </c>
      <c r="E33" s="28">
        <v>8.91</v>
      </c>
      <c r="F33" s="28">
        <v>23.46</v>
      </c>
      <c r="G33" s="28">
        <v>197.35</v>
      </c>
      <c r="H33" s="28">
        <v>1.34</v>
      </c>
    </row>
    <row r="34" spans="1:14" x14ac:dyDescent="0.3">
      <c r="A34" s="31">
        <v>254</v>
      </c>
      <c r="B34" s="33" t="s">
        <v>65</v>
      </c>
      <c r="C34" s="27">
        <v>150</v>
      </c>
      <c r="D34" s="28">
        <v>3.73</v>
      </c>
      <c r="E34" s="28">
        <v>4.16</v>
      </c>
      <c r="F34" s="28">
        <v>16.510000000000002</v>
      </c>
      <c r="G34" s="28">
        <v>116.58</v>
      </c>
      <c r="H34" s="28">
        <v>1.3</v>
      </c>
    </row>
    <row r="35" spans="1:14" x14ac:dyDescent="0.3">
      <c r="A35" s="26">
        <v>1</v>
      </c>
      <c r="B35" s="58" t="s">
        <v>126</v>
      </c>
      <c r="C35" s="86" t="s">
        <v>102</v>
      </c>
      <c r="D35" s="28">
        <v>1.71</v>
      </c>
      <c r="E35" s="28">
        <v>5.28</v>
      </c>
      <c r="F35" s="28">
        <v>10.23</v>
      </c>
      <c r="G35" s="28">
        <v>9.52</v>
      </c>
      <c r="H35" s="28">
        <v>0</v>
      </c>
    </row>
    <row r="36" spans="1:14" x14ac:dyDescent="0.3">
      <c r="A36" s="26"/>
      <c r="B36" s="29" t="s">
        <v>4</v>
      </c>
      <c r="C36" s="27"/>
      <c r="D36" s="30">
        <f>SUM(D33:D35)</f>
        <v>11.41</v>
      </c>
      <c r="E36" s="30">
        <f>SUM(E33:E35)</f>
        <v>18.350000000000001</v>
      </c>
      <c r="F36" s="30">
        <f>SUM(F33:F35)</f>
        <v>50.2</v>
      </c>
      <c r="G36" s="30">
        <f>SUM(G33:G35)</f>
        <v>323.45</v>
      </c>
      <c r="H36" s="30">
        <f>SUM(H33:H35)</f>
        <v>2.64</v>
      </c>
      <c r="J36" s="24">
        <f>SUM(D36/D58*100)</f>
        <v>27.822482321385028</v>
      </c>
      <c r="K36" s="24">
        <f>SUM(E36/E58*100)</f>
        <v>39.411512027491405</v>
      </c>
      <c r="L36" s="24">
        <f>SUM(F36/F58*100)</f>
        <v>21.762691290588286</v>
      </c>
      <c r="M36" s="24">
        <f>SUM(G36/G58*100)</f>
        <v>22.657382825360575</v>
      </c>
      <c r="N36" s="24">
        <f>SUM(H36/H58*100)</f>
        <v>3.4518828451882846</v>
      </c>
    </row>
    <row r="37" spans="1:14" ht="20.25" customHeight="1" x14ac:dyDescent="0.3">
      <c r="A37" s="106" t="s">
        <v>17</v>
      </c>
      <c r="B37" s="106"/>
      <c r="C37" s="106"/>
      <c r="D37" s="106"/>
      <c r="E37" s="106"/>
      <c r="F37" s="106"/>
      <c r="G37" s="106"/>
      <c r="H37" s="106"/>
    </row>
    <row r="38" spans="1:14" x14ac:dyDescent="0.3">
      <c r="A38" s="31">
        <v>3</v>
      </c>
      <c r="B38" s="58" t="s">
        <v>42</v>
      </c>
      <c r="C38" s="27">
        <v>100</v>
      </c>
      <c r="D38" s="27">
        <v>0.75</v>
      </c>
      <c r="E38" s="27">
        <v>0</v>
      </c>
      <c r="F38" s="27">
        <v>15.15</v>
      </c>
      <c r="G38" s="27">
        <v>64</v>
      </c>
      <c r="H38" s="27">
        <v>3</v>
      </c>
      <c r="J38" s="24">
        <f>SUM(D38/D58*100)</f>
        <v>1.8288222384784201</v>
      </c>
      <c r="K38" s="24">
        <f>SUM(E38/E58*100)</f>
        <v>0</v>
      </c>
      <c r="L38" s="24">
        <f>SUM(F38/F58*100)</f>
        <v>6.5678241643906867</v>
      </c>
      <c r="M38" s="24">
        <f>SUM(G38/G58*100)</f>
        <v>4.4831426830207972</v>
      </c>
      <c r="N38" s="24">
        <f>SUM(H38/H58*100)</f>
        <v>3.9225941422594142</v>
      </c>
    </row>
    <row r="39" spans="1:14" ht="23.25" customHeight="1" x14ac:dyDescent="0.3">
      <c r="A39" s="106" t="s">
        <v>7</v>
      </c>
      <c r="B39" s="106"/>
      <c r="C39" s="106"/>
      <c r="D39" s="106"/>
      <c r="E39" s="106"/>
      <c r="F39" s="106"/>
      <c r="G39" s="106"/>
      <c r="H39" s="106"/>
    </row>
    <row r="40" spans="1:14" x14ac:dyDescent="0.3">
      <c r="A40" s="31">
        <v>24</v>
      </c>
      <c r="B40" s="33" t="s">
        <v>123</v>
      </c>
      <c r="C40" s="27">
        <v>45</v>
      </c>
      <c r="D40" s="27">
        <v>1.18</v>
      </c>
      <c r="E40" s="27">
        <v>3.81</v>
      </c>
      <c r="F40" s="27">
        <v>2.93</v>
      </c>
      <c r="G40" s="27">
        <v>50.25</v>
      </c>
      <c r="H40" s="27">
        <v>0</v>
      </c>
    </row>
    <row r="41" spans="1:14" x14ac:dyDescent="0.3">
      <c r="A41" s="31">
        <v>47</v>
      </c>
      <c r="B41" s="33" t="s">
        <v>95</v>
      </c>
      <c r="C41" s="27">
        <v>150</v>
      </c>
      <c r="D41" s="27">
        <v>2.1</v>
      </c>
      <c r="E41" s="27">
        <v>1.35</v>
      </c>
      <c r="F41" s="27">
        <v>5.5</v>
      </c>
      <c r="G41" s="27">
        <v>42.5</v>
      </c>
      <c r="H41" s="27">
        <v>0.76</v>
      </c>
    </row>
    <row r="42" spans="1:14" x14ac:dyDescent="0.3">
      <c r="A42" s="31">
        <v>247</v>
      </c>
      <c r="B42" s="33" t="s">
        <v>111</v>
      </c>
      <c r="C42" s="27">
        <v>60</v>
      </c>
      <c r="D42" s="27">
        <v>5.94</v>
      </c>
      <c r="E42" s="27">
        <v>3.42</v>
      </c>
      <c r="F42" s="27">
        <v>1.54</v>
      </c>
      <c r="G42" s="27">
        <v>61</v>
      </c>
      <c r="H42" s="27">
        <v>1.1299999999999999</v>
      </c>
    </row>
    <row r="43" spans="1:14" x14ac:dyDescent="0.3">
      <c r="A43" s="31">
        <v>317</v>
      </c>
      <c r="B43" s="34" t="s">
        <v>82</v>
      </c>
      <c r="C43" s="27">
        <v>100</v>
      </c>
      <c r="D43" s="27">
        <v>3.67</v>
      </c>
      <c r="E43" s="27">
        <v>3.01</v>
      </c>
      <c r="F43" s="27">
        <v>17.63</v>
      </c>
      <c r="G43" s="27">
        <v>112</v>
      </c>
      <c r="H43" s="27">
        <v>0</v>
      </c>
    </row>
    <row r="44" spans="1:14" x14ac:dyDescent="0.3">
      <c r="A44" s="31">
        <v>20</v>
      </c>
      <c r="B44" s="60" t="s">
        <v>87</v>
      </c>
      <c r="C44" s="27">
        <v>150</v>
      </c>
      <c r="D44" s="28">
        <v>0.32</v>
      </c>
      <c r="E44" s="28">
        <v>0</v>
      </c>
      <c r="F44" s="28">
        <v>17.8</v>
      </c>
      <c r="G44" s="28">
        <v>68.44</v>
      </c>
      <c r="H44" s="28">
        <v>0.2</v>
      </c>
    </row>
    <row r="45" spans="1:14" x14ac:dyDescent="0.3">
      <c r="A45" s="31">
        <v>1</v>
      </c>
      <c r="B45" s="60" t="s">
        <v>15</v>
      </c>
      <c r="C45" s="27">
        <v>30</v>
      </c>
      <c r="D45" s="28">
        <v>2.13</v>
      </c>
      <c r="E45" s="28">
        <v>0.33</v>
      </c>
      <c r="F45" s="28">
        <v>13.92</v>
      </c>
      <c r="G45" s="28">
        <v>68.7</v>
      </c>
      <c r="H45" s="28">
        <v>0</v>
      </c>
    </row>
    <row r="46" spans="1:14" x14ac:dyDescent="0.3">
      <c r="A46" s="31">
        <v>1</v>
      </c>
      <c r="B46" s="60" t="s">
        <v>16</v>
      </c>
      <c r="C46" s="27">
        <v>30</v>
      </c>
      <c r="D46" s="27">
        <v>1.56</v>
      </c>
      <c r="E46" s="27">
        <v>0.36</v>
      </c>
      <c r="F46" s="27">
        <v>13.29</v>
      </c>
      <c r="G46" s="27">
        <v>64.2</v>
      </c>
      <c r="H46" s="27">
        <v>0</v>
      </c>
    </row>
    <row r="47" spans="1:14" x14ac:dyDescent="0.3">
      <c r="A47" s="31"/>
      <c r="B47" s="35" t="s">
        <v>4</v>
      </c>
      <c r="C47" s="32"/>
      <c r="D47" s="32">
        <f>SUM(D40:D46)</f>
        <v>16.899999999999999</v>
      </c>
      <c r="E47" s="32">
        <f>SUM(E40:E46)</f>
        <v>12.28</v>
      </c>
      <c r="F47" s="32">
        <f>SUM(F40:F46)</f>
        <v>72.61</v>
      </c>
      <c r="G47" s="49">
        <f>SUM(G40:G46)</f>
        <v>467.09</v>
      </c>
      <c r="H47" s="32">
        <f>SUM(H40:H46)</f>
        <v>2.09</v>
      </c>
      <c r="I47" s="50"/>
      <c r="J47" s="24">
        <f>SUM(D47/D58*100)</f>
        <v>41.209461107047062</v>
      </c>
      <c r="K47" s="24">
        <f t="shared" ref="K47" si="5">SUM(E47/E58*100)</f>
        <v>26.37457044673539</v>
      </c>
      <c r="L47" s="24">
        <f t="shared" ref="L47" si="6">SUM(F47/F58*100)</f>
        <v>31.477868816924609</v>
      </c>
      <c r="M47" s="24">
        <f t="shared" ref="M47" si="7">SUM(G47/G58*100)</f>
        <v>32.719236184565375</v>
      </c>
      <c r="N47" s="24">
        <f t="shared" ref="N47" si="8">SUM(H47/H58*100)</f>
        <v>2.7327405857740583</v>
      </c>
    </row>
    <row r="48" spans="1:14" ht="18" customHeight="1" x14ac:dyDescent="0.3">
      <c r="A48" s="62" t="s">
        <v>8</v>
      </c>
      <c r="B48" s="62"/>
      <c r="C48" s="62"/>
      <c r="D48" s="62"/>
      <c r="E48" s="62"/>
      <c r="F48" s="62"/>
      <c r="G48" s="62"/>
      <c r="H48" s="52"/>
      <c r="I48" s="51"/>
    </row>
    <row r="49" spans="1:14" x14ac:dyDescent="0.3">
      <c r="A49" s="31">
        <v>88</v>
      </c>
      <c r="B49" s="33" t="s">
        <v>66</v>
      </c>
      <c r="C49" s="27">
        <v>50</v>
      </c>
      <c r="D49" s="27">
        <v>6.83</v>
      </c>
      <c r="E49" s="27">
        <v>9.9</v>
      </c>
      <c r="F49" s="27">
        <v>29.48</v>
      </c>
      <c r="G49" s="27">
        <v>249.18</v>
      </c>
      <c r="H49" s="27">
        <v>1.31</v>
      </c>
    </row>
    <row r="50" spans="1:14" x14ac:dyDescent="0.3">
      <c r="A50" s="31">
        <v>31</v>
      </c>
      <c r="B50" s="33" t="s">
        <v>45</v>
      </c>
      <c r="C50" s="27">
        <v>150</v>
      </c>
      <c r="D50" s="27">
        <v>0.02</v>
      </c>
      <c r="E50" s="27">
        <v>0.04</v>
      </c>
      <c r="F50" s="27">
        <v>13.46</v>
      </c>
      <c r="G50" s="27">
        <v>52.48</v>
      </c>
      <c r="H50" s="27">
        <v>40</v>
      </c>
    </row>
    <row r="51" spans="1:14" x14ac:dyDescent="0.3">
      <c r="A51" s="27"/>
      <c r="B51" s="37" t="s">
        <v>4</v>
      </c>
      <c r="C51" s="32"/>
      <c r="D51" s="32">
        <f>SUM(D49:D50)</f>
        <v>6.85</v>
      </c>
      <c r="E51" s="32">
        <f t="shared" ref="E51:H51" si="9">SUM(E49:E50)</f>
        <v>9.94</v>
      </c>
      <c r="F51" s="32">
        <f t="shared" si="9"/>
        <v>42.94</v>
      </c>
      <c r="G51" s="32">
        <f t="shared" si="9"/>
        <v>301.66000000000003</v>
      </c>
      <c r="H51" s="32">
        <f t="shared" si="9"/>
        <v>41.31</v>
      </c>
      <c r="J51" s="24">
        <f>SUM(D51/D58*100)</f>
        <v>16.703243111436237</v>
      </c>
      <c r="K51" s="24">
        <f t="shared" ref="K51" si="10">SUM(E51/E58*100)</f>
        <v>21.348797250859107</v>
      </c>
      <c r="L51" s="24">
        <f t="shared" ref="L51" si="11">SUM(F51/F58*100)</f>
        <v>18.615337928642646</v>
      </c>
      <c r="M51" s="24">
        <f t="shared" ref="M51" si="12">SUM(G51/G58*100)</f>
        <v>21.131012840000839</v>
      </c>
      <c r="N51" s="24">
        <f t="shared" ref="N51" si="13">SUM(H51/H58*100)</f>
        <v>54.014121338912133</v>
      </c>
    </row>
    <row r="52" spans="1:14" ht="18.75" customHeight="1" x14ac:dyDescent="0.3">
      <c r="A52" s="62" t="s">
        <v>9</v>
      </c>
      <c r="B52" s="62"/>
      <c r="C52" s="62"/>
      <c r="D52" s="62"/>
      <c r="E52" s="62"/>
      <c r="F52" s="62"/>
      <c r="G52" s="62"/>
      <c r="H52" s="62"/>
    </row>
    <row r="53" spans="1:14" x14ac:dyDescent="0.3">
      <c r="A53" s="31">
        <v>117</v>
      </c>
      <c r="B53" s="33" t="s">
        <v>67</v>
      </c>
      <c r="C53" s="27">
        <v>25</v>
      </c>
      <c r="D53" s="27">
        <v>0.2</v>
      </c>
      <c r="E53" s="27">
        <v>0</v>
      </c>
      <c r="F53" s="27">
        <v>0.4</v>
      </c>
      <c r="G53" s="27">
        <v>3.3</v>
      </c>
      <c r="H53" s="27">
        <v>1.3</v>
      </c>
    </row>
    <row r="54" spans="1:14" x14ac:dyDescent="0.3">
      <c r="A54" s="31">
        <v>20</v>
      </c>
      <c r="B54" s="33" t="s">
        <v>68</v>
      </c>
      <c r="C54" s="27">
        <v>130</v>
      </c>
      <c r="D54" s="27">
        <v>2.77</v>
      </c>
      <c r="E54" s="27">
        <v>5.66</v>
      </c>
      <c r="F54" s="27">
        <v>23.45</v>
      </c>
      <c r="G54" s="27">
        <v>154.49</v>
      </c>
      <c r="H54" s="27">
        <v>26.14</v>
      </c>
    </row>
    <row r="55" spans="1:14" x14ac:dyDescent="0.3">
      <c r="A55" s="31">
        <v>3</v>
      </c>
      <c r="B55" s="33" t="s">
        <v>46</v>
      </c>
      <c r="C55" s="27">
        <v>180</v>
      </c>
      <c r="D55" s="27">
        <v>0</v>
      </c>
      <c r="E55" s="27">
        <v>0</v>
      </c>
      <c r="F55" s="27">
        <v>12</v>
      </c>
      <c r="G55" s="27">
        <v>44.88</v>
      </c>
      <c r="H55" s="27">
        <v>0</v>
      </c>
    </row>
    <row r="56" spans="1:14" x14ac:dyDescent="0.3">
      <c r="A56" s="31">
        <v>1</v>
      </c>
      <c r="B56" s="60" t="s">
        <v>15</v>
      </c>
      <c r="C56" s="27">
        <v>10</v>
      </c>
      <c r="D56" s="28">
        <v>2.13</v>
      </c>
      <c r="E56" s="28">
        <v>0.33</v>
      </c>
      <c r="F56" s="28">
        <v>13.92</v>
      </c>
      <c r="G56" s="28">
        <v>68.7</v>
      </c>
      <c r="H56" s="28">
        <v>0</v>
      </c>
      <c r="I56" s="9"/>
      <c r="J56" s="9"/>
      <c r="K56" s="9"/>
      <c r="L56" s="9"/>
      <c r="M56" s="9"/>
      <c r="N56" s="9"/>
    </row>
    <row r="57" spans="1:14" ht="21" thickBot="1" x14ac:dyDescent="0.35">
      <c r="A57" s="38"/>
      <c r="B57" s="39" t="s">
        <v>4</v>
      </c>
      <c r="C57" s="40"/>
      <c r="D57" s="40">
        <f>SUM(D53:D56)</f>
        <v>5.0999999999999996</v>
      </c>
      <c r="E57" s="40">
        <f t="shared" ref="E57:H57" si="14">SUM(E53:E56)</f>
        <v>5.99</v>
      </c>
      <c r="F57" s="40">
        <f t="shared" si="14"/>
        <v>49.769999999999996</v>
      </c>
      <c r="G57" s="40">
        <f t="shared" si="14"/>
        <v>271.37</v>
      </c>
      <c r="H57" s="40">
        <f t="shared" si="14"/>
        <v>27.44</v>
      </c>
      <c r="J57" s="24">
        <f>SUM(D57/D58*100)</f>
        <v>12.435991221653255</v>
      </c>
      <c r="K57" s="24">
        <f t="shared" ref="K57" si="15">SUM(E57/E58*100)</f>
        <v>12.865120274914087</v>
      </c>
      <c r="L57" s="24">
        <f t="shared" ref="L57" si="16">SUM(F57/F58*100)</f>
        <v>21.576277799453759</v>
      </c>
      <c r="M57" s="24">
        <f t="shared" ref="M57" si="17">SUM(G57/G58*100)</f>
        <v>19.009225467052403</v>
      </c>
      <c r="N57" s="24">
        <f t="shared" ref="N57" si="18">SUM(H57/H58*100)</f>
        <v>35.878661087866107</v>
      </c>
    </row>
    <row r="58" spans="1:14" ht="21" thickBot="1" x14ac:dyDescent="0.35">
      <c r="A58" s="41"/>
      <c r="B58" s="42" t="s">
        <v>5</v>
      </c>
      <c r="C58" s="43"/>
      <c r="D58" s="46">
        <f>SUM(D36+D38+D47+D51+D57)</f>
        <v>41.01</v>
      </c>
      <c r="E58" s="46">
        <f>SUM(E36+E38+E47+E51+E57)</f>
        <v>46.56</v>
      </c>
      <c r="F58" s="46">
        <f>SUM(F36+F38+F47+F51+F57)</f>
        <v>230.67000000000002</v>
      </c>
      <c r="G58" s="46">
        <f>SUM(G36+G38+G47+G51+G57)</f>
        <v>1427.5700000000002</v>
      </c>
      <c r="H58" s="46">
        <f>SUM(H36+H38+H47+H51+H57)</f>
        <v>76.48</v>
      </c>
    </row>
  </sheetData>
  <mergeCells count="8">
    <mergeCell ref="A32:H32"/>
    <mergeCell ref="A37:H37"/>
    <mergeCell ref="A39:H39"/>
    <mergeCell ref="A1:H1"/>
    <mergeCell ref="A3:H3"/>
    <mergeCell ref="A8:H8"/>
    <mergeCell ref="A10:H10"/>
    <mergeCell ref="A30:H30"/>
  </mergeCells>
  <pageMargins left="0.70866141732283472" right="0.16" top="0.2" bottom="0.17" header="0.31496062992125984" footer="0.17"/>
  <pageSetup paperSize="9" scale="79" orientation="landscape" verticalDpi="0" r:id="rId1"/>
  <rowBreaks count="1" manualBreakCount="1">
    <brk id="29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view="pageBreakPreview" topLeftCell="A7" zoomScale="60" zoomScaleNormal="61" workbookViewId="0">
      <selection activeCell="B13" sqref="B13"/>
    </sheetView>
  </sheetViews>
  <sheetFormatPr defaultColWidth="8.85546875" defaultRowHeight="20.25" x14ac:dyDescent="0.3"/>
  <cols>
    <col min="1" max="1" width="12.140625" style="24" customWidth="1"/>
    <col min="2" max="2" width="76" style="24" customWidth="1"/>
    <col min="3" max="6" width="11.5703125" style="24" customWidth="1"/>
    <col min="7" max="7" width="20.7109375" style="24" customWidth="1"/>
    <col min="8" max="8" width="15.42578125" style="24" customWidth="1"/>
    <col min="9" max="9" width="8.85546875" style="24"/>
    <col min="10" max="10" width="8.28515625" style="24" customWidth="1"/>
    <col min="11" max="16384" width="8.85546875" style="24"/>
  </cols>
  <sheetData>
    <row r="1" spans="1:14" s="9" customFormat="1" ht="26.25" customHeight="1" x14ac:dyDescent="0.3">
      <c r="A1" s="107" t="s">
        <v>30</v>
      </c>
      <c r="B1" s="107"/>
      <c r="C1" s="107"/>
      <c r="D1" s="107"/>
      <c r="E1" s="107"/>
      <c r="F1" s="107"/>
      <c r="G1" s="107"/>
      <c r="H1" s="107"/>
    </row>
    <row r="2" spans="1:14" s="44" customFormat="1" ht="74.25" customHeight="1" x14ac:dyDescent="0.25">
      <c r="A2" s="25" t="s">
        <v>13</v>
      </c>
      <c r="B2" s="25" t="s">
        <v>11</v>
      </c>
      <c r="C2" s="25" t="s">
        <v>0</v>
      </c>
      <c r="D2" s="25" t="s">
        <v>1</v>
      </c>
      <c r="E2" s="25" t="s">
        <v>2</v>
      </c>
      <c r="F2" s="25" t="s">
        <v>3</v>
      </c>
      <c r="G2" s="25" t="s">
        <v>10</v>
      </c>
      <c r="H2" s="25" t="s">
        <v>14</v>
      </c>
      <c r="J2" s="25" t="s">
        <v>1</v>
      </c>
      <c r="K2" s="25" t="s">
        <v>2</v>
      </c>
      <c r="L2" s="25" t="s">
        <v>3</v>
      </c>
      <c r="M2" s="25" t="s">
        <v>10</v>
      </c>
      <c r="N2" s="25" t="s">
        <v>14</v>
      </c>
    </row>
    <row r="3" spans="1:14" ht="19.5" customHeight="1" x14ac:dyDescent="0.3">
      <c r="A3" s="104" t="s">
        <v>6</v>
      </c>
      <c r="B3" s="105"/>
      <c r="C3" s="105"/>
      <c r="D3" s="105"/>
      <c r="E3" s="105"/>
      <c r="F3" s="105"/>
      <c r="G3" s="105"/>
      <c r="H3" s="105"/>
    </row>
    <row r="4" spans="1:14" ht="21.75" customHeight="1" x14ac:dyDescent="0.3">
      <c r="A4" s="26">
        <v>14</v>
      </c>
      <c r="B4" s="27" t="s">
        <v>134</v>
      </c>
      <c r="C4" s="27">
        <v>200</v>
      </c>
      <c r="D4" s="28">
        <v>5.43</v>
      </c>
      <c r="E4" s="28">
        <v>9.9499999999999993</v>
      </c>
      <c r="F4" s="28">
        <v>24.18</v>
      </c>
      <c r="G4" s="28">
        <v>206.68</v>
      </c>
      <c r="H4" s="28">
        <v>1.54</v>
      </c>
    </row>
    <row r="5" spans="1:14" ht="21.75" customHeight="1" x14ac:dyDescent="0.3">
      <c r="A5" s="26">
        <v>248</v>
      </c>
      <c r="B5" s="27" t="s">
        <v>41</v>
      </c>
      <c r="C5" s="27">
        <v>200</v>
      </c>
      <c r="D5" s="28">
        <v>4.3499999999999996</v>
      </c>
      <c r="E5" s="28">
        <v>4.88</v>
      </c>
      <c r="F5" s="28">
        <v>17.23</v>
      </c>
      <c r="G5" s="28">
        <v>126.43</v>
      </c>
      <c r="H5" s="28">
        <v>1.5</v>
      </c>
    </row>
    <row r="6" spans="1:14" ht="21.75" customHeight="1" x14ac:dyDescent="0.3">
      <c r="A6" s="26">
        <v>3</v>
      </c>
      <c r="B6" s="27" t="s">
        <v>127</v>
      </c>
      <c r="C6" s="86" t="s">
        <v>113</v>
      </c>
      <c r="D6" s="28">
        <v>6.45</v>
      </c>
      <c r="E6" s="28">
        <v>7.27</v>
      </c>
      <c r="F6" s="28">
        <v>17.77</v>
      </c>
      <c r="G6" s="28">
        <v>162.25</v>
      </c>
      <c r="H6" s="28">
        <v>0.1</v>
      </c>
    </row>
    <row r="7" spans="1:14" ht="21.75" customHeight="1" x14ac:dyDescent="0.3">
      <c r="A7" s="26"/>
      <c r="B7" s="29" t="s">
        <v>4</v>
      </c>
      <c r="C7" s="27"/>
      <c r="D7" s="30">
        <f>SUM(D4:D6)</f>
        <v>16.23</v>
      </c>
      <c r="E7" s="30">
        <f>SUM(E4:E6)</f>
        <v>22.099999999999998</v>
      </c>
      <c r="F7" s="30">
        <f>SUM(F4:F6)</f>
        <v>59.179999999999993</v>
      </c>
      <c r="G7" s="30">
        <f>SUM(G4:G6)</f>
        <v>495.36</v>
      </c>
      <c r="H7" s="30">
        <f>SUM(H4:H6)</f>
        <v>3.14</v>
      </c>
      <c r="J7" s="24">
        <f>SUM(D7/D28*100)</f>
        <v>24.080118694362014</v>
      </c>
      <c r="K7" s="24">
        <f t="shared" ref="K7:N7" si="0">SUM(E7/E28*100)</f>
        <v>29.764309764309761</v>
      </c>
      <c r="L7" s="24">
        <f t="shared" si="0"/>
        <v>18.370894642081083</v>
      </c>
      <c r="M7" s="24">
        <f t="shared" si="0"/>
        <v>22.543518328896166</v>
      </c>
      <c r="N7" s="24">
        <f t="shared" si="0"/>
        <v>9.2055115801817653</v>
      </c>
    </row>
    <row r="8" spans="1:14" ht="24" customHeight="1" x14ac:dyDescent="0.3">
      <c r="A8" s="106" t="s">
        <v>17</v>
      </c>
      <c r="B8" s="106"/>
      <c r="C8" s="106"/>
      <c r="D8" s="106"/>
      <c r="E8" s="106"/>
      <c r="F8" s="106"/>
      <c r="G8" s="106"/>
      <c r="H8" s="106"/>
    </row>
    <row r="9" spans="1:14" ht="21.75" customHeight="1" x14ac:dyDescent="0.3">
      <c r="A9" s="31">
        <v>3</v>
      </c>
      <c r="B9" s="58" t="s">
        <v>42</v>
      </c>
      <c r="C9" s="27">
        <v>114</v>
      </c>
      <c r="D9" s="27">
        <v>0.9</v>
      </c>
      <c r="E9" s="27">
        <v>0</v>
      </c>
      <c r="F9" s="27">
        <v>18.18</v>
      </c>
      <c r="G9" s="27">
        <v>76</v>
      </c>
      <c r="H9" s="27">
        <v>3.6</v>
      </c>
      <c r="J9" s="24">
        <f>SUM(D9/D28*100)</f>
        <v>1.3353115727002967</v>
      </c>
      <c r="K9" s="24">
        <f t="shared" ref="K9:N9" si="1">SUM(E9/E28*100)</f>
        <v>0</v>
      </c>
      <c r="L9" s="24">
        <f t="shared" si="1"/>
        <v>5.6435090333395426</v>
      </c>
      <c r="M9" s="24">
        <f t="shared" si="1"/>
        <v>3.4587116299178553</v>
      </c>
      <c r="N9" s="24">
        <f t="shared" si="1"/>
        <v>10.554089709762533</v>
      </c>
    </row>
    <row r="10" spans="1:14" ht="21.75" customHeight="1" x14ac:dyDescent="0.3">
      <c r="A10" s="106" t="s">
        <v>7</v>
      </c>
      <c r="B10" s="106"/>
      <c r="C10" s="106"/>
      <c r="D10" s="106"/>
      <c r="E10" s="106"/>
      <c r="F10" s="106"/>
      <c r="G10" s="106"/>
      <c r="H10" s="106"/>
    </row>
    <row r="11" spans="1:14" ht="21.75" customHeight="1" x14ac:dyDescent="0.3">
      <c r="A11" s="31">
        <v>22</v>
      </c>
      <c r="B11" s="33" t="s">
        <v>69</v>
      </c>
      <c r="C11" s="27">
        <v>60</v>
      </c>
      <c r="D11" s="27">
        <v>1.75</v>
      </c>
      <c r="E11" s="27">
        <v>4.07</v>
      </c>
      <c r="F11" s="27">
        <v>3.81</v>
      </c>
      <c r="G11" s="27">
        <v>58.8</v>
      </c>
      <c r="H11" s="27">
        <v>13.29</v>
      </c>
    </row>
    <row r="12" spans="1:14" ht="21.75" customHeight="1" x14ac:dyDescent="0.3">
      <c r="A12" s="31">
        <v>4</v>
      </c>
      <c r="B12" s="33" t="s">
        <v>147</v>
      </c>
      <c r="C12" s="27">
        <v>200</v>
      </c>
      <c r="D12" s="27">
        <v>1.92</v>
      </c>
      <c r="E12" s="27">
        <v>6.33</v>
      </c>
      <c r="F12" s="27">
        <v>10.050000000000001</v>
      </c>
      <c r="G12" s="27">
        <v>104.12</v>
      </c>
      <c r="H12" s="27">
        <v>12.35</v>
      </c>
    </row>
    <row r="13" spans="1:14" ht="21.75" customHeight="1" x14ac:dyDescent="0.3">
      <c r="A13" s="31">
        <v>313</v>
      </c>
      <c r="B13" s="34" t="s">
        <v>70</v>
      </c>
      <c r="C13" s="27">
        <v>150</v>
      </c>
      <c r="D13" s="27">
        <v>8.59</v>
      </c>
      <c r="E13" s="27">
        <v>6.09</v>
      </c>
      <c r="F13" s="27">
        <v>38.64</v>
      </c>
      <c r="G13" s="27">
        <v>243</v>
      </c>
      <c r="H13" s="27">
        <v>0</v>
      </c>
    </row>
    <row r="14" spans="1:14" ht="21.75" customHeight="1" x14ac:dyDescent="0.3">
      <c r="A14" s="31">
        <v>152</v>
      </c>
      <c r="B14" s="34" t="s">
        <v>71</v>
      </c>
      <c r="C14" s="27">
        <v>80</v>
      </c>
      <c r="D14" s="27">
        <v>11.83</v>
      </c>
      <c r="E14" s="27">
        <v>14.11</v>
      </c>
      <c r="F14" s="27">
        <v>4.13</v>
      </c>
      <c r="G14" s="27">
        <v>190.24</v>
      </c>
      <c r="H14" s="27">
        <v>1.1499999999999999</v>
      </c>
    </row>
    <row r="15" spans="1:14" ht="21.75" customHeight="1" x14ac:dyDescent="0.3">
      <c r="A15" s="31">
        <v>20</v>
      </c>
      <c r="B15" s="60" t="s">
        <v>87</v>
      </c>
      <c r="C15" s="27">
        <v>200</v>
      </c>
      <c r="D15" s="28">
        <v>0.48</v>
      </c>
      <c r="E15" s="28">
        <v>0</v>
      </c>
      <c r="F15" s="28">
        <v>23.2</v>
      </c>
      <c r="G15" s="28">
        <v>89.57</v>
      </c>
      <c r="H15" s="28">
        <v>0.3</v>
      </c>
    </row>
    <row r="16" spans="1:14" ht="21.75" customHeight="1" x14ac:dyDescent="0.3">
      <c r="A16" s="31">
        <v>1</v>
      </c>
      <c r="B16" s="60" t="s">
        <v>15</v>
      </c>
      <c r="C16" s="27">
        <v>50</v>
      </c>
      <c r="D16" s="28">
        <v>3.19</v>
      </c>
      <c r="E16" s="28">
        <v>0.49</v>
      </c>
      <c r="F16" s="28">
        <v>20.43</v>
      </c>
      <c r="G16" s="28">
        <v>103</v>
      </c>
      <c r="H16" s="28">
        <v>0</v>
      </c>
    </row>
    <row r="17" spans="1:14" s="48" customFormat="1" ht="21.75" customHeight="1" x14ac:dyDescent="0.3">
      <c r="A17" s="31">
        <v>1</v>
      </c>
      <c r="B17" s="60" t="s">
        <v>16</v>
      </c>
      <c r="C17" s="27">
        <v>45</v>
      </c>
      <c r="D17" s="27">
        <v>2.34</v>
      </c>
      <c r="E17" s="27">
        <v>0.54</v>
      </c>
      <c r="F17" s="27">
        <v>19.93</v>
      </c>
      <c r="G17" s="27">
        <v>96</v>
      </c>
      <c r="H17" s="27">
        <v>0</v>
      </c>
    </row>
    <row r="18" spans="1:14" ht="21.75" customHeight="1" x14ac:dyDescent="0.3">
      <c r="A18" s="31"/>
      <c r="B18" s="35" t="s">
        <v>4</v>
      </c>
      <c r="C18" s="32"/>
      <c r="D18" s="32">
        <f>SUM(D11:D17)</f>
        <v>30.1</v>
      </c>
      <c r="E18" s="32">
        <f t="shared" ref="E18:H18" si="2">SUM(E11:E17)</f>
        <v>31.63</v>
      </c>
      <c r="F18" s="32">
        <f t="shared" si="2"/>
        <v>120.19</v>
      </c>
      <c r="G18" s="32">
        <f t="shared" si="2"/>
        <v>884.73</v>
      </c>
      <c r="H18" s="32">
        <f t="shared" si="2"/>
        <v>27.09</v>
      </c>
      <c r="J18" s="24">
        <f>SUM(D18/D28*100)</f>
        <v>44.658753709198812</v>
      </c>
      <c r="K18" s="24">
        <f t="shared" ref="K18:N18" si="3">SUM(E18/E28*100)</f>
        <v>42.599326599326595</v>
      </c>
      <c r="L18" s="24">
        <f t="shared" si="3"/>
        <v>37.30986527596697</v>
      </c>
      <c r="M18" s="24">
        <f t="shared" si="3"/>
        <v>40.263499214963474</v>
      </c>
      <c r="N18" s="24">
        <f t="shared" si="3"/>
        <v>79.419525065963057</v>
      </c>
    </row>
    <row r="19" spans="1:14" ht="18.75" customHeight="1" x14ac:dyDescent="0.3">
      <c r="A19" s="36" t="s">
        <v>8</v>
      </c>
      <c r="B19" s="36"/>
      <c r="C19" s="36"/>
      <c r="D19" s="36"/>
      <c r="E19" s="36"/>
      <c r="F19" s="36"/>
      <c r="G19" s="36"/>
      <c r="H19" s="36"/>
    </row>
    <row r="20" spans="1:14" ht="21.75" customHeight="1" x14ac:dyDescent="0.3">
      <c r="A20" s="31">
        <v>451</v>
      </c>
      <c r="B20" s="33" t="s">
        <v>72</v>
      </c>
      <c r="C20" s="27">
        <v>60</v>
      </c>
      <c r="D20" s="27">
        <v>5.2</v>
      </c>
      <c r="E20" s="27">
        <v>2</v>
      </c>
      <c r="F20" s="27">
        <v>60.3</v>
      </c>
      <c r="G20" s="27">
        <v>279.7</v>
      </c>
      <c r="H20" s="27">
        <v>0.1</v>
      </c>
    </row>
    <row r="21" spans="1:14" ht="21.75" customHeight="1" x14ac:dyDescent="0.3">
      <c r="A21" s="31">
        <v>25</v>
      </c>
      <c r="B21" s="33" t="s">
        <v>48</v>
      </c>
      <c r="C21" s="27">
        <v>200</v>
      </c>
      <c r="D21" s="27">
        <v>2.5</v>
      </c>
      <c r="E21" s="27">
        <v>0</v>
      </c>
      <c r="F21" s="27">
        <v>28</v>
      </c>
      <c r="G21" s="27">
        <v>113.2</v>
      </c>
      <c r="H21" s="27">
        <v>0</v>
      </c>
    </row>
    <row r="22" spans="1:14" ht="21.75" customHeight="1" x14ac:dyDescent="0.3">
      <c r="A22" s="27"/>
      <c r="B22" s="37" t="s">
        <v>4</v>
      </c>
      <c r="C22" s="32"/>
      <c r="D22" s="32">
        <f>SUM(D20:D21)</f>
        <v>7.7</v>
      </c>
      <c r="E22" s="32">
        <f t="shared" ref="E22:H22" si="4">SUM(E20:E21)</f>
        <v>2</v>
      </c>
      <c r="F22" s="32">
        <f t="shared" si="4"/>
        <v>88.3</v>
      </c>
      <c r="G22" s="32">
        <f t="shared" si="4"/>
        <v>392.9</v>
      </c>
      <c r="H22" s="32">
        <f t="shared" si="4"/>
        <v>0.1</v>
      </c>
      <c r="J22" s="24">
        <f>SUM(D22/D28*100)</f>
        <v>11.424332344213649</v>
      </c>
      <c r="K22" s="24">
        <f t="shared" ref="K22:N22" si="5">SUM(E22/E28*100)</f>
        <v>2.6936026936026933</v>
      </c>
      <c r="L22" s="24">
        <f t="shared" si="5"/>
        <v>27.410442664679952</v>
      </c>
      <c r="M22" s="24">
        <f t="shared" si="5"/>
        <v>17.880628939404279</v>
      </c>
      <c r="N22" s="24">
        <f t="shared" si="5"/>
        <v>0.29316915860451481</v>
      </c>
    </row>
    <row r="23" spans="1:14" ht="24" customHeight="1" x14ac:dyDescent="0.3">
      <c r="A23" s="36" t="s">
        <v>9</v>
      </c>
      <c r="B23" s="36"/>
      <c r="C23" s="36"/>
      <c r="D23" s="36"/>
      <c r="E23" s="36"/>
      <c r="F23" s="36"/>
      <c r="G23" s="36"/>
      <c r="H23" s="36"/>
    </row>
    <row r="24" spans="1:14" ht="21.75" customHeight="1" x14ac:dyDescent="0.3">
      <c r="A24" s="31">
        <v>215</v>
      </c>
      <c r="B24" s="33" t="s">
        <v>73</v>
      </c>
      <c r="C24" s="27">
        <v>150</v>
      </c>
      <c r="D24" s="27">
        <v>9.2799999999999994</v>
      </c>
      <c r="E24" s="27">
        <v>18.03</v>
      </c>
      <c r="F24" s="27">
        <v>1.86</v>
      </c>
      <c r="G24" s="27">
        <v>193</v>
      </c>
      <c r="H24" s="27">
        <v>0.18</v>
      </c>
    </row>
    <row r="25" spans="1:14" ht="21.75" customHeight="1" x14ac:dyDescent="0.3">
      <c r="A25" s="31">
        <v>3</v>
      </c>
      <c r="B25" s="33" t="s">
        <v>46</v>
      </c>
      <c r="C25" s="27">
        <v>200</v>
      </c>
      <c r="D25" s="27">
        <v>0</v>
      </c>
      <c r="E25" s="27">
        <v>0</v>
      </c>
      <c r="F25" s="27">
        <v>14</v>
      </c>
      <c r="G25" s="27">
        <v>52.36</v>
      </c>
      <c r="H25" s="27">
        <v>0</v>
      </c>
    </row>
    <row r="26" spans="1:14" s="9" customFormat="1" ht="21.75" customHeight="1" x14ac:dyDescent="0.3">
      <c r="A26" s="31">
        <v>1</v>
      </c>
      <c r="B26" s="60" t="s">
        <v>15</v>
      </c>
      <c r="C26" s="27">
        <v>10</v>
      </c>
      <c r="D26" s="28">
        <v>3.19</v>
      </c>
      <c r="E26" s="28">
        <v>0.49</v>
      </c>
      <c r="F26" s="28">
        <v>20.43</v>
      </c>
      <c r="G26" s="28">
        <v>103</v>
      </c>
      <c r="H26" s="28">
        <v>0</v>
      </c>
    </row>
    <row r="27" spans="1:14" ht="21.75" customHeight="1" thickBot="1" x14ac:dyDescent="0.35">
      <c r="A27" s="38"/>
      <c r="B27" s="39" t="s">
        <v>4</v>
      </c>
      <c r="C27" s="40"/>
      <c r="D27" s="40">
        <f>SUM(D24:D26)</f>
        <v>12.469999999999999</v>
      </c>
      <c r="E27" s="40">
        <f t="shared" ref="E27:H27" si="6">SUM(E24:E26)</f>
        <v>18.52</v>
      </c>
      <c r="F27" s="40">
        <f t="shared" si="6"/>
        <v>36.29</v>
      </c>
      <c r="G27" s="40">
        <f t="shared" si="6"/>
        <v>348.36</v>
      </c>
      <c r="H27" s="40">
        <f t="shared" si="6"/>
        <v>0.18</v>
      </c>
      <c r="J27" s="24">
        <f>SUM(D27/D28*100)</f>
        <v>18.501483679525219</v>
      </c>
      <c r="K27" s="24">
        <f t="shared" ref="K27:N27" si="7">SUM(E27/E28*100)</f>
        <v>24.942760942760941</v>
      </c>
      <c r="L27" s="24">
        <f t="shared" si="7"/>
        <v>11.265288383932452</v>
      </c>
      <c r="M27" s="24">
        <f t="shared" si="7"/>
        <v>15.853641886818211</v>
      </c>
      <c r="N27" s="24">
        <f t="shared" si="7"/>
        <v>0.52770448548812665</v>
      </c>
    </row>
    <row r="28" spans="1:14" ht="21.75" customHeight="1" thickBot="1" x14ac:dyDescent="0.35">
      <c r="A28" s="41"/>
      <c r="B28" s="42" t="s">
        <v>5</v>
      </c>
      <c r="C28" s="43"/>
      <c r="D28" s="46">
        <f>SUM(D7+D9+D18+D22+D27)</f>
        <v>67.400000000000006</v>
      </c>
      <c r="E28" s="46">
        <f t="shared" ref="E28:H28" si="8">SUM(E7+E9+E18+E22+E27)</f>
        <v>74.25</v>
      </c>
      <c r="F28" s="46">
        <f t="shared" si="8"/>
        <v>322.14</v>
      </c>
      <c r="G28" s="46">
        <f t="shared" si="8"/>
        <v>2197.3500000000004</v>
      </c>
      <c r="H28" s="46">
        <f t="shared" si="8"/>
        <v>34.11</v>
      </c>
    </row>
    <row r="29" spans="1:14" ht="24.75" customHeight="1" x14ac:dyDescent="0.3">
      <c r="A29" s="107" t="s">
        <v>31</v>
      </c>
      <c r="B29" s="107"/>
      <c r="C29" s="107"/>
      <c r="D29" s="107"/>
      <c r="E29" s="107"/>
      <c r="F29" s="107"/>
      <c r="G29" s="107"/>
      <c r="H29" s="107"/>
    </row>
    <row r="30" spans="1:14" ht="68.25" customHeight="1" x14ac:dyDescent="0.3">
      <c r="A30" s="25" t="s">
        <v>13</v>
      </c>
      <c r="B30" s="25" t="s">
        <v>11</v>
      </c>
      <c r="C30" s="25" t="s">
        <v>0</v>
      </c>
      <c r="D30" s="25" t="s">
        <v>1</v>
      </c>
      <c r="E30" s="25" t="s">
        <v>2</v>
      </c>
      <c r="F30" s="25" t="s">
        <v>3</v>
      </c>
      <c r="G30" s="25" t="s">
        <v>10</v>
      </c>
      <c r="H30" s="25" t="s">
        <v>14</v>
      </c>
      <c r="J30" s="25" t="s">
        <v>1</v>
      </c>
      <c r="K30" s="25" t="s">
        <v>2</v>
      </c>
      <c r="L30" s="25" t="s">
        <v>3</v>
      </c>
      <c r="M30" s="25" t="s">
        <v>10</v>
      </c>
      <c r="N30" s="25" t="s">
        <v>14</v>
      </c>
    </row>
    <row r="31" spans="1:14" ht="18.75" customHeight="1" x14ac:dyDescent="0.3">
      <c r="A31" s="104" t="s">
        <v>6</v>
      </c>
      <c r="B31" s="105"/>
      <c r="C31" s="105"/>
      <c r="D31" s="105"/>
      <c r="E31" s="105"/>
      <c r="F31" s="105"/>
      <c r="G31" s="105"/>
      <c r="H31" s="105"/>
    </row>
    <row r="32" spans="1:14" ht="21" customHeight="1" x14ac:dyDescent="0.3">
      <c r="A32" s="26">
        <v>14</v>
      </c>
      <c r="B32" s="27" t="s">
        <v>134</v>
      </c>
      <c r="C32" s="27">
        <v>150</v>
      </c>
      <c r="D32" s="28">
        <v>4.72</v>
      </c>
      <c r="E32" s="28">
        <v>8.4600000000000009</v>
      </c>
      <c r="F32" s="28">
        <v>20.81</v>
      </c>
      <c r="G32" s="28">
        <v>177.26</v>
      </c>
      <c r="H32" s="28">
        <v>1.34</v>
      </c>
    </row>
    <row r="33" spans="1:14" ht="21" customHeight="1" x14ac:dyDescent="0.3">
      <c r="A33" s="26">
        <v>248</v>
      </c>
      <c r="B33" s="27" t="s">
        <v>41</v>
      </c>
      <c r="C33" s="27">
        <v>150</v>
      </c>
      <c r="D33" s="28">
        <v>3.76</v>
      </c>
      <c r="E33" s="28">
        <v>4.22</v>
      </c>
      <c r="F33" s="28">
        <v>14.26</v>
      </c>
      <c r="G33" s="28">
        <v>107.01</v>
      </c>
      <c r="H33" s="28">
        <v>1.3</v>
      </c>
    </row>
    <row r="34" spans="1:14" ht="21" customHeight="1" x14ac:dyDescent="0.3">
      <c r="A34" s="26">
        <v>1</v>
      </c>
      <c r="B34" s="27" t="s">
        <v>127</v>
      </c>
      <c r="C34" s="86" t="s">
        <v>113</v>
      </c>
      <c r="D34" s="28">
        <v>2.81</v>
      </c>
      <c r="E34" s="28">
        <v>4.49</v>
      </c>
      <c r="F34" s="28">
        <v>10.23</v>
      </c>
      <c r="G34" s="28">
        <v>100.3</v>
      </c>
      <c r="H34" s="28">
        <v>0.06</v>
      </c>
    </row>
    <row r="35" spans="1:14" ht="21" customHeight="1" x14ac:dyDescent="0.3">
      <c r="A35" s="26"/>
      <c r="B35" s="29" t="s">
        <v>4</v>
      </c>
      <c r="C35" s="27"/>
      <c r="D35" s="30">
        <f>SUM(D32:D34)</f>
        <v>11.290000000000001</v>
      </c>
      <c r="E35" s="30">
        <f>SUM(E32:E34)</f>
        <v>17.170000000000002</v>
      </c>
      <c r="F35" s="30">
        <f>SUM(F32:F34)</f>
        <v>45.3</v>
      </c>
      <c r="G35" s="30">
        <f>SUM(G32:G34)</f>
        <v>384.57</v>
      </c>
      <c r="H35" s="30">
        <f>SUM(H32:H34)</f>
        <v>2.7</v>
      </c>
      <c r="J35" s="24">
        <f>SUM(D35/D56*100)</f>
        <v>22.268244575936887</v>
      </c>
      <c r="K35" s="24">
        <f t="shared" ref="K35:N35" si="9">SUM(E35/E56*100)</f>
        <v>31.088176715553146</v>
      </c>
      <c r="L35" s="24">
        <f t="shared" si="9"/>
        <v>17.839562084038906</v>
      </c>
      <c r="M35" s="24">
        <f t="shared" si="9"/>
        <v>22.593456433997407</v>
      </c>
      <c r="N35" s="24">
        <f t="shared" si="9"/>
        <v>11.703511053315998</v>
      </c>
    </row>
    <row r="36" spans="1:14" ht="24" customHeight="1" x14ac:dyDescent="0.3">
      <c r="A36" s="106" t="s">
        <v>17</v>
      </c>
      <c r="B36" s="106"/>
      <c r="C36" s="106"/>
      <c r="D36" s="106"/>
      <c r="E36" s="106"/>
      <c r="F36" s="106"/>
      <c r="G36" s="106"/>
      <c r="H36" s="106"/>
    </row>
    <row r="37" spans="1:14" ht="21" customHeight="1" x14ac:dyDescent="0.3">
      <c r="A37" s="31">
        <v>3</v>
      </c>
      <c r="B37" s="58" t="s">
        <v>90</v>
      </c>
      <c r="C37" s="27">
        <v>108</v>
      </c>
      <c r="D37" s="27">
        <v>0.75</v>
      </c>
      <c r="E37" s="27">
        <v>0</v>
      </c>
      <c r="F37" s="27">
        <v>15.15</v>
      </c>
      <c r="G37" s="27">
        <v>64</v>
      </c>
      <c r="H37" s="27">
        <v>3</v>
      </c>
      <c r="J37" s="24">
        <f>SUM(D37/D56*100)</f>
        <v>1.4792899408284024</v>
      </c>
      <c r="K37" s="24">
        <f t="shared" ref="K37:N37" si="10">SUM(E37/E56*100)</f>
        <v>0</v>
      </c>
      <c r="L37" s="24">
        <f t="shared" si="10"/>
        <v>5.9662111605560586</v>
      </c>
      <c r="M37" s="24">
        <f t="shared" si="10"/>
        <v>3.7599948300071087</v>
      </c>
      <c r="N37" s="24">
        <f t="shared" si="10"/>
        <v>13.003901170351106</v>
      </c>
    </row>
    <row r="38" spans="1:14" ht="20.25" customHeight="1" x14ac:dyDescent="0.3">
      <c r="A38" s="106" t="s">
        <v>7</v>
      </c>
      <c r="B38" s="106"/>
      <c r="C38" s="106"/>
      <c r="D38" s="106"/>
      <c r="E38" s="106"/>
      <c r="F38" s="106"/>
      <c r="G38" s="106"/>
      <c r="H38" s="106"/>
    </row>
    <row r="39" spans="1:14" ht="21" customHeight="1" x14ac:dyDescent="0.3">
      <c r="A39" s="31">
        <v>22</v>
      </c>
      <c r="B39" s="33" t="s">
        <v>69</v>
      </c>
      <c r="C39" s="27">
        <v>40</v>
      </c>
      <c r="D39" s="27">
        <v>1.1599999999999999</v>
      </c>
      <c r="E39" s="27">
        <v>3.04</v>
      </c>
      <c r="F39" s="27">
        <v>2.5499999999999998</v>
      </c>
      <c r="G39" s="27">
        <v>42.2</v>
      </c>
      <c r="H39" s="27">
        <v>8.7799999999999994</v>
      </c>
    </row>
    <row r="40" spans="1:14" ht="21" customHeight="1" x14ac:dyDescent="0.3">
      <c r="A40" s="31">
        <v>4</v>
      </c>
      <c r="B40" s="33" t="s">
        <v>147</v>
      </c>
      <c r="C40" s="27">
        <v>150</v>
      </c>
      <c r="D40" s="27">
        <v>1.1499999999999999</v>
      </c>
      <c r="E40" s="27">
        <v>3.8</v>
      </c>
      <c r="F40" s="27">
        <v>7.47</v>
      </c>
      <c r="G40" s="27">
        <v>62.49</v>
      </c>
      <c r="H40" s="27">
        <v>7.41</v>
      </c>
    </row>
    <row r="41" spans="1:14" ht="21" customHeight="1" x14ac:dyDescent="0.3">
      <c r="A41" s="31">
        <v>313</v>
      </c>
      <c r="B41" s="34" t="s">
        <v>70</v>
      </c>
      <c r="C41" s="27">
        <v>100</v>
      </c>
      <c r="D41" s="27">
        <v>5.73</v>
      </c>
      <c r="E41" s="27">
        <v>4.0599999999999996</v>
      </c>
      <c r="F41" s="27">
        <v>25.76</v>
      </c>
      <c r="G41" s="27">
        <v>162</v>
      </c>
      <c r="H41" s="27">
        <v>0</v>
      </c>
    </row>
    <row r="42" spans="1:14" ht="21" customHeight="1" x14ac:dyDescent="0.3">
      <c r="A42" s="31">
        <v>152</v>
      </c>
      <c r="B42" s="34" t="s">
        <v>71</v>
      </c>
      <c r="C42" s="27">
        <v>60</v>
      </c>
      <c r="D42" s="27">
        <v>9.76</v>
      </c>
      <c r="E42" s="27">
        <v>10.68</v>
      </c>
      <c r="F42" s="27">
        <v>2.9</v>
      </c>
      <c r="G42" s="27">
        <v>146.21</v>
      </c>
      <c r="H42" s="27">
        <v>0.73</v>
      </c>
    </row>
    <row r="43" spans="1:14" ht="21" customHeight="1" x14ac:dyDescent="0.3">
      <c r="A43" s="31">
        <v>20</v>
      </c>
      <c r="B43" s="60" t="s">
        <v>87</v>
      </c>
      <c r="C43" s="27">
        <v>150</v>
      </c>
      <c r="D43" s="28">
        <v>0.32</v>
      </c>
      <c r="E43" s="28">
        <v>0</v>
      </c>
      <c r="F43" s="28">
        <v>17.8</v>
      </c>
      <c r="G43" s="28">
        <v>68.44</v>
      </c>
      <c r="H43" s="28">
        <v>0.2</v>
      </c>
    </row>
    <row r="44" spans="1:14" ht="21" customHeight="1" x14ac:dyDescent="0.3">
      <c r="A44" s="31">
        <v>1</v>
      </c>
      <c r="B44" s="60" t="s">
        <v>15</v>
      </c>
      <c r="C44" s="27">
        <v>30</v>
      </c>
      <c r="D44" s="28">
        <v>2.13</v>
      </c>
      <c r="E44" s="28">
        <v>0.33</v>
      </c>
      <c r="F44" s="28">
        <v>13.92</v>
      </c>
      <c r="G44" s="28">
        <v>68.7</v>
      </c>
      <c r="H44" s="28">
        <v>0</v>
      </c>
    </row>
    <row r="45" spans="1:14" ht="21" customHeight="1" x14ac:dyDescent="0.3">
      <c r="A45" s="31">
        <v>1</v>
      </c>
      <c r="B45" s="60" t="s">
        <v>16</v>
      </c>
      <c r="C45" s="27">
        <v>30</v>
      </c>
      <c r="D45" s="27">
        <v>1.56</v>
      </c>
      <c r="E45" s="27">
        <v>0.36</v>
      </c>
      <c r="F45" s="27">
        <v>13.29</v>
      </c>
      <c r="G45" s="27">
        <v>64.2</v>
      </c>
      <c r="H45" s="27">
        <v>0</v>
      </c>
    </row>
    <row r="46" spans="1:14" ht="21" customHeight="1" x14ac:dyDescent="0.3">
      <c r="A46" s="31"/>
      <c r="B46" s="35" t="s">
        <v>4</v>
      </c>
      <c r="C46" s="32"/>
      <c r="D46" s="32">
        <f>SUM(D39:D45)</f>
        <v>21.809999999999995</v>
      </c>
      <c r="E46" s="32">
        <f t="shared" ref="E46:H46" si="11">SUM(E39:E45)</f>
        <v>22.269999999999996</v>
      </c>
      <c r="F46" s="32">
        <f t="shared" si="11"/>
        <v>83.69</v>
      </c>
      <c r="G46" s="32">
        <f t="shared" si="11"/>
        <v>614.24</v>
      </c>
      <c r="H46" s="32">
        <f t="shared" si="11"/>
        <v>17.119999999999997</v>
      </c>
      <c r="J46" s="24">
        <f>SUM(D46/D56*100)</f>
        <v>43.017751479289934</v>
      </c>
      <c r="K46" s="24">
        <f t="shared" ref="K46:N46" si="12">SUM(E46/E56*100)</f>
        <v>40.322288611261989</v>
      </c>
      <c r="L46" s="24">
        <f t="shared" si="12"/>
        <v>32.957901783956203</v>
      </c>
      <c r="M46" s="24">
        <f t="shared" si="12"/>
        <v>36.086550380993224</v>
      </c>
      <c r="N46" s="24">
        <f t="shared" si="12"/>
        <v>74.20892934547031</v>
      </c>
    </row>
    <row r="47" spans="1:14" ht="21.75" customHeight="1" x14ac:dyDescent="0.3">
      <c r="A47" s="62" t="s">
        <v>8</v>
      </c>
      <c r="B47" s="62"/>
      <c r="C47" s="62"/>
      <c r="D47" s="62"/>
      <c r="E47" s="62"/>
      <c r="F47" s="62"/>
      <c r="G47" s="62"/>
      <c r="H47" s="62"/>
    </row>
    <row r="48" spans="1:14" ht="21" customHeight="1" x14ac:dyDescent="0.3">
      <c r="A48" s="31">
        <v>451</v>
      </c>
      <c r="B48" s="33" t="s">
        <v>72</v>
      </c>
      <c r="C48" s="27">
        <v>60</v>
      </c>
      <c r="D48" s="27">
        <v>5.2</v>
      </c>
      <c r="E48" s="27">
        <v>2</v>
      </c>
      <c r="F48" s="27">
        <v>60.3</v>
      </c>
      <c r="G48" s="27">
        <v>279.7</v>
      </c>
      <c r="H48" s="27">
        <v>0.1</v>
      </c>
    </row>
    <row r="49" spans="1:14" ht="21" customHeight="1" x14ac:dyDescent="0.3">
      <c r="A49" s="31">
        <v>25</v>
      </c>
      <c r="B49" s="33" t="s">
        <v>48</v>
      </c>
      <c r="C49" s="27">
        <v>150</v>
      </c>
      <c r="D49" s="27">
        <v>2</v>
      </c>
      <c r="E49" s="27">
        <v>0</v>
      </c>
      <c r="F49" s="27">
        <v>22</v>
      </c>
      <c r="G49" s="27">
        <v>89.04</v>
      </c>
      <c r="H49" s="27">
        <v>0</v>
      </c>
    </row>
    <row r="50" spans="1:14" ht="21" customHeight="1" x14ac:dyDescent="0.3">
      <c r="A50" s="27"/>
      <c r="B50" s="37" t="s">
        <v>4</v>
      </c>
      <c r="C50" s="32"/>
      <c r="D50" s="32">
        <f>SUM(D48:D49)</f>
        <v>7.2</v>
      </c>
      <c r="E50" s="32">
        <f t="shared" ref="E50:H50" si="13">SUM(E48:E49)</f>
        <v>2</v>
      </c>
      <c r="F50" s="32">
        <f t="shared" si="13"/>
        <v>82.3</v>
      </c>
      <c r="G50" s="32">
        <f t="shared" si="13"/>
        <v>368.74</v>
      </c>
      <c r="H50" s="32">
        <f t="shared" si="13"/>
        <v>0.1</v>
      </c>
      <c r="J50" s="24">
        <f>SUM(D50/D56*100)</f>
        <v>14.201183431952662</v>
      </c>
      <c r="K50" s="24">
        <f t="shared" ref="K50:N50" si="14">SUM(E50/E56*100)</f>
        <v>3.6212203512583745</v>
      </c>
      <c r="L50" s="24">
        <f t="shared" si="14"/>
        <v>32.410506832591658</v>
      </c>
      <c r="M50" s="24">
        <f t="shared" si="14"/>
        <v>21.663445212762834</v>
      </c>
      <c r="N50" s="24">
        <f t="shared" si="14"/>
        <v>0.4334633723450369</v>
      </c>
    </row>
    <row r="51" spans="1:14" ht="18" customHeight="1" x14ac:dyDescent="0.3">
      <c r="A51" s="62" t="s">
        <v>9</v>
      </c>
      <c r="B51" s="62"/>
      <c r="C51" s="62"/>
      <c r="D51" s="62"/>
      <c r="E51" s="62"/>
      <c r="F51" s="62"/>
      <c r="G51" s="62"/>
      <c r="H51" s="62"/>
    </row>
    <row r="52" spans="1:14" ht="21" customHeight="1" x14ac:dyDescent="0.3">
      <c r="A52" s="31">
        <v>215</v>
      </c>
      <c r="B52" s="33" t="s">
        <v>73</v>
      </c>
      <c r="C52" s="27">
        <v>130</v>
      </c>
      <c r="D52" s="27">
        <v>7.52</v>
      </c>
      <c r="E52" s="27">
        <v>13.46</v>
      </c>
      <c r="F52" s="27">
        <v>1.57</v>
      </c>
      <c r="G52" s="27">
        <v>157</v>
      </c>
      <c r="H52" s="27">
        <v>0.15</v>
      </c>
    </row>
    <row r="53" spans="1:14" ht="21" customHeight="1" x14ac:dyDescent="0.3">
      <c r="A53" s="31">
        <v>3</v>
      </c>
      <c r="B53" s="33" t="s">
        <v>46</v>
      </c>
      <c r="C53" s="27">
        <v>180</v>
      </c>
      <c r="D53" s="27">
        <v>0</v>
      </c>
      <c r="E53" s="27">
        <v>0</v>
      </c>
      <c r="F53" s="27">
        <v>12</v>
      </c>
      <c r="G53" s="27">
        <v>44.88</v>
      </c>
      <c r="H53" s="27">
        <v>0</v>
      </c>
    </row>
    <row r="54" spans="1:14" ht="21" customHeight="1" x14ac:dyDescent="0.3">
      <c r="A54" s="31">
        <v>1</v>
      </c>
      <c r="B54" s="60" t="s">
        <v>15</v>
      </c>
      <c r="C54" s="27">
        <v>10</v>
      </c>
      <c r="D54" s="28">
        <v>2.13</v>
      </c>
      <c r="E54" s="28">
        <v>0.33</v>
      </c>
      <c r="F54" s="28">
        <v>13.92</v>
      </c>
      <c r="G54" s="28">
        <v>68.7</v>
      </c>
      <c r="H54" s="28">
        <v>0</v>
      </c>
    </row>
    <row r="55" spans="1:14" ht="21" customHeight="1" thickBot="1" x14ac:dyDescent="0.35">
      <c r="A55" s="38"/>
      <c r="B55" s="39" t="s">
        <v>4</v>
      </c>
      <c r="C55" s="40"/>
      <c r="D55" s="40">
        <f>SUM(D52:D54)</f>
        <v>9.6499999999999986</v>
      </c>
      <c r="E55" s="40">
        <f t="shared" ref="E55:H55" si="15">SUM(E52:E54)</f>
        <v>13.790000000000001</v>
      </c>
      <c r="F55" s="40">
        <f t="shared" si="15"/>
        <v>27.490000000000002</v>
      </c>
      <c r="G55" s="40">
        <f t="shared" si="15"/>
        <v>270.58</v>
      </c>
      <c r="H55" s="40">
        <f t="shared" si="15"/>
        <v>0.15</v>
      </c>
      <c r="J55" s="24">
        <f>SUM(D55/D56*100)</f>
        <v>19.03353057199211</v>
      </c>
      <c r="K55" s="24">
        <f t="shared" ref="K55:N55" si="16">SUM(E55/E56*100)</f>
        <v>24.968314321926492</v>
      </c>
      <c r="L55" s="24">
        <f t="shared" si="16"/>
        <v>10.825818138857166</v>
      </c>
      <c r="M55" s="24">
        <f t="shared" si="16"/>
        <v>15.89655314223943</v>
      </c>
      <c r="N55" s="24">
        <f t="shared" si="16"/>
        <v>0.65019505851755532</v>
      </c>
    </row>
    <row r="56" spans="1:14" ht="21" customHeight="1" thickBot="1" x14ac:dyDescent="0.35">
      <c r="A56" s="41"/>
      <c r="B56" s="42" t="s">
        <v>5</v>
      </c>
      <c r="C56" s="43"/>
      <c r="D56" s="46">
        <f>SUM(D35+D37+D46+D50+D55)</f>
        <v>50.699999999999996</v>
      </c>
      <c r="E56" s="46">
        <f t="shared" ref="E56:H56" si="17">SUM(E35+E37+E46+E50+E55)</f>
        <v>55.23</v>
      </c>
      <c r="F56" s="46">
        <f t="shared" si="17"/>
        <v>253.93</v>
      </c>
      <c r="G56" s="46">
        <f t="shared" si="17"/>
        <v>1702.1299999999999</v>
      </c>
      <c r="H56" s="46">
        <f t="shared" si="17"/>
        <v>23.069999999999997</v>
      </c>
    </row>
  </sheetData>
  <mergeCells count="8">
    <mergeCell ref="A31:H31"/>
    <mergeCell ref="A36:H36"/>
    <mergeCell ref="A38:H38"/>
    <mergeCell ref="A1:H1"/>
    <mergeCell ref="A3:H3"/>
    <mergeCell ref="A8:H8"/>
    <mergeCell ref="A10:H10"/>
    <mergeCell ref="A29:H29"/>
  </mergeCells>
  <pageMargins left="0.70866141732283472" right="0.16" top="0.2" bottom="0.17" header="0.17" footer="0.17"/>
  <pageSetup paperSize="9" scale="77" orientation="landscape" verticalDpi="0" r:id="rId1"/>
  <rowBreaks count="1" manualBreakCount="1">
    <brk id="28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view="pageBreakPreview" topLeftCell="A4" zoomScale="60" zoomScaleNormal="56" workbookViewId="0">
      <selection activeCell="B50" sqref="B50"/>
    </sheetView>
  </sheetViews>
  <sheetFormatPr defaultColWidth="8.85546875" defaultRowHeight="20.25" x14ac:dyDescent="0.3"/>
  <cols>
    <col min="1" max="1" width="12" style="24" customWidth="1"/>
    <col min="2" max="2" width="76" style="24" customWidth="1"/>
    <col min="3" max="6" width="12.140625" style="24" customWidth="1"/>
    <col min="7" max="7" width="20.7109375" style="24" customWidth="1"/>
    <col min="8" max="8" width="15.28515625" style="24" customWidth="1"/>
    <col min="9" max="16384" width="8.85546875" style="24"/>
  </cols>
  <sheetData>
    <row r="1" spans="1:14" s="9" customFormat="1" ht="27" customHeight="1" x14ac:dyDescent="0.3">
      <c r="A1" s="107" t="s">
        <v>32</v>
      </c>
      <c r="B1" s="107"/>
      <c r="C1" s="107"/>
      <c r="D1" s="107"/>
      <c r="E1" s="107"/>
      <c r="F1" s="107"/>
      <c r="G1" s="107"/>
      <c r="H1" s="107"/>
    </row>
    <row r="2" spans="1:14" s="44" customFormat="1" ht="74.25" customHeight="1" x14ac:dyDescent="0.25">
      <c r="A2" s="25" t="s">
        <v>13</v>
      </c>
      <c r="B2" s="25" t="s">
        <v>11</v>
      </c>
      <c r="C2" s="25" t="s">
        <v>0</v>
      </c>
      <c r="D2" s="25" t="s">
        <v>1</v>
      </c>
      <c r="E2" s="25" t="s">
        <v>2</v>
      </c>
      <c r="F2" s="25" t="s">
        <v>3</v>
      </c>
      <c r="G2" s="25" t="s">
        <v>10</v>
      </c>
      <c r="H2" s="25" t="s">
        <v>14</v>
      </c>
      <c r="J2" s="25" t="s">
        <v>1</v>
      </c>
      <c r="K2" s="25" t="s">
        <v>2</v>
      </c>
      <c r="L2" s="25" t="s">
        <v>3</v>
      </c>
      <c r="M2" s="25" t="s">
        <v>10</v>
      </c>
      <c r="N2" s="25" t="s">
        <v>14</v>
      </c>
    </row>
    <row r="3" spans="1:14" ht="17.25" customHeight="1" x14ac:dyDescent="0.3">
      <c r="A3" s="104" t="s">
        <v>6</v>
      </c>
      <c r="B3" s="105"/>
      <c r="C3" s="105"/>
      <c r="D3" s="105"/>
      <c r="E3" s="105"/>
      <c r="F3" s="105"/>
      <c r="G3" s="105"/>
      <c r="H3" s="105"/>
    </row>
    <row r="4" spans="1:14" ht="21.75" customHeight="1" x14ac:dyDescent="0.3">
      <c r="A4" s="26">
        <v>43</v>
      </c>
      <c r="B4" s="27" t="s">
        <v>122</v>
      </c>
      <c r="C4" s="27">
        <v>200</v>
      </c>
      <c r="D4" s="28">
        <v>5.43</v>
      </c>
      <c r="E4" s="28">
        <v>9.9499999999999993</v>
      </c>
      <c r="F4" s="28">
        <v>24.18</v>
      </c>
      <c r="G4" s="28">
        <v>206.68</v>
      </c>
      <c r="H4" s="28">
        <v>1.54</v>
      </c>
    </row>
    <row r="5" spans="1:14" ht="21.75" customHeight="1" x14ac:dyDescent="0.3">
      <c r="A5" s="26">
        <v>261</v>
      </c>
      <c r="B5" s="27" t="s">
        <v>74</v>
      </c>
      <c r="C5" s="27">
        <v>200</v>
      </c>
      <c r="D5" s="28">
        <v>2.8</v>
      </c>
      <c r="E5" s="28">
        <v>3.2</v>
      </c>
      <c r="F5" s="28">
        <v>14.7</v>
      </c>
      <c r="G5" s="28">
        <v>95.4</v>
      </c>
      <c r="H5" s="28">
        <v>1</v>
      </c>
    </row>
    <row r="6" spans="1:14" ht="21.75" customHeight="1" x14ac:dyDescent="0.3">
      <c r="A6" s="26">
        <v>1</v>
      </c>
      <c r="B6" s="27" t="s">
        <v>127</v>
      </c>
      <c r="C6" s="86" t="s">
        <v>113</v>
      </c>
      <c r="D6" s="28">
        <v>6.45</v>
      </c>
      <c r="E6" s="28">
        <v>7.27</v>
      </c>
      <c r="F6" s="28">
        <v>17.77</v>
      </c>
      <c r="G6" s="28">
        <v>162.25</v>
      </c>
      <c r="H6" s="28">
        <v>0.1</v>
      </c>
    </row>
    <row r="7" spans="1:14" ht="21.75" customHeight="1" x14ac:dyDescent="0.3">
      <c r="A7" s="26"/>
      <c r="B7" s="27"/>
      <c r="C7" s="27"/>
      <c r="D7" s="28"/>
      <c r="E7" s="28"/>
      <c r="F7" s="28"/>
      <c r="G7" s="28"/>
      <c r="H7" s="28"/>
    </row>
    <row r="8" spans="1:14" ht="21.75" customHeight="1" x14ac:dyDescent="0.3">
      <c r="A8" s="26"/>
      <c r="B8" s="29" t="s">
        <v>4</v>
      </c>
      <c r="C8" s="27"/>
      <c r="D8" s="30">
        <f>SUM(D4:D7)</f>
        <v>14.68</v>
      </c>
      <c r="E8" s="30">
        <f>SUM(E4:E7)</f>
        <v>20.419999999999998</v>
      </c>
      <c r="F8" s="30">
        <f>SUM(F4:F7)</f>
        <v>56.649999999999991</v>
      </c>
      <c r="G8" s="30">
        <f>SUM(G4:G7)</f>
        <v>464.33000000000004</v>
      </c>
      <c r="H8" s="30">
        <f>SUM(H4:H7)</f>
        <v>2.64</v>
      </c>
      <c r="J8" s="24">
        <f>SUM(D8/D29*100)</f>
        <v>23.316391359593393</v>
      </c>
      <c r="K8" s="24">
        <f>SUM(E8/E29*100)</f>
        <v>30.060356249079934</v>
      </c>
      <c r="L8" s="24">
        <f>SUM(F8/F29*100)</f>
        <v>22.71178286493204</v>
      </c>
      <c r="M8" s="24">
        <f>SUM(G8/G29*100)</f>
        <v>24.892379446216527</v>
      </c>
      <c r="N8" s="24">
        <f>SUM(H8/H29*100)</f>
        <v>6.2917063870352719</v>
      </c>
    </row>
    <row r="9" spans="1:14" ht="19.5" customHeight="1" x14ac:dyDescent="0.3">
      <c r="A9" s="106" t="s">
        <v>17</v>
      </c>
      <c r="B9" s="106"/>
      <c r="C9" s="106"/>
      <c r="D9" s="106"/>
      <c r="E9" s="106"/>
      <c r="F9" s="106"/>
      <c r="G9" s="106"/>
      <c r="H9" s="106"/>
    </row>
    <row r="10" spans="1:14" ht="21.75" customHeight="1" x14ac:dyDescent="0.3">
      <c r="A10" s="31">
        <v>3</v>
      </c>
      <c r="B10" s="27" t="s">
        <v>92</v>
      </c>
      <c r="C10" s="27">
        <v>114</v>
      </c>
      <c r="D10" s="32">
        <v>0.9</v>
      </c>
      <c r="E10" s="32">
        <v>0</v>
      </c>
      <c r="F10" s="32">
        <v>18.18</v>
      </c>
      <c r="G10" s="32">
        <v>76</v>
      </c>
      <c r="H10" s="32">
        <v>3.6</v>
      </c>
      <c r="J10" s="24">
        <f>SUM(D10/D29*100)</f>
        <v>1.429479034307497</v>
      </c>
      <c r="K10" s="24">
        <f>SUM(E10/E29*100)</f>
        <v>0</v>
      </c>
      <c r="L10" s="24">
        <f>SUM(F10/F29*100)</f>
        <v>7.2886180491520669</v>
      </c>
      <c r="M10" s="24">
        <f>SUM(G10/G29*100)</f>
        <v>4.0743024097354379</v>
      </c>
      <c r="N10" s="24">
        <f>SUM(H10/H29*100)</f>
        <v>8.5795996186844601</v>
      </c>
    </row>
    <row r="11" spans="1:14" ht="18.75" customHeight="1" x14ac:dyDescent="0.3">
      <c r="A11" s="106" t="s">
        <v>7</v>
      </c>
      <c r="B11" s="106"/>
      <c r="C11" s="106"/>
      <c r="D11" s="106"/>
      <c r="E11" s="106"/>
      <c r="F11" s="106"/>
      <c r="G11" s="106"/>
      <c r="H11" s="106"/>
    </row>
    <row r="12" spans="1:14" ht="21.75" customHeight="1" x14ac:dyDescent="0.3">
      <c r="A12" s="31">
        <v>117</v>
      </c>
      <c r="B12" s="33" t="s">
        <v>67</v>
      </c>
      <c r="C12" s="27">
        <v>25</v>
      </c>
      <c r="D12" s="27">
        <v>0.2</v>
      </c>
      <c r="E12" s="27">
        <v>0</v>
      </c>
      <c r="F12" s="27">
        <v>0.4</v>
      </c>
      <c r="G12" s="27">
        <v>3.3</v>
      </c>
      <c r="H12" s="27">
        <v>1.3</v>
      </c>
    </row>
    <row r="13" spans="1:14" ht="21.75" customHeight="1" x14ac:dyDescent="0.3">
      <c r="A13" s="31">
        <v>32</v>
      </c>
      <c r="B13" s="33" t="s">
        <v>93</v>
      </c>
      <c r="C13" s="27">
        <v>200</v>
      </c>
      <c r="D13" s="27">
        <v>7.6</v>
      </c>
      <c r="E13" s="27">
        <v>10.84</v>
      </c>
      <c r="F13" s="27">
        <v>17.260000000000002</v>
      </c>
      <c r="G13" s="27">
        <v>192.63</v>
      </c>
      <c r="H13" s="27">
        <v>0.8</v>
      </c>
    </row>
    <row r="14" spans="1:14" ht="21.75" customHeight="1" x14ac:dyDescent="0.3">
      <c r="A14" s="31">
        <v>208</v>
      </c>
      <c r="B14" s="34" t="s">
        <v>75</v>
      </c>
      <c r="C14" s="27">
        <v>75</v>
      </c>
      <c r="D14" s="27">
        <v>12.78</v>
      </c>
      <c r="E14" s="27">
        <v>14.51</v>
      </c>
      <c r="F14" s="27">
        <v>5.91</v>
      </c>
      <c r="G14" s="27">
        <v>205.32</v>
      </c>
      <c r="H14" s="27">
        <v>0</v>
      </c>
    </row>
    <row r="15" spans="1:14" ht="21.75" customHeight="1" x14ac:dyDescent="0.3">
      <c r="A15" s="31">
        <v>132</v>
      </c>
      <c r="B15" s="34" t="s">
        <v>76</v>
      </c>
      <c r="C15" s="27">
        <v>200</v>
      </c>
      <c r="D15" s="27">
        <v>3.98</v>
      </c>
      <c r="E15" s="27">
        <v>7.42</v>
      </c>
      <c r="F15" s="27">
        <v>18.98</v>
      </c>
      <c r="G15" s="27">
        <v>158</v>
      </c>
      <c r="H15" s="27">
        <v>32.74</v>
      </c>
    </row>
    <row r="16" spans="1:14" ht="21.75" customHeight="1" x14ac:dyDescent="0.3">
      <c r="A16" s="31">
        <v>20</v>
      </c>
      <c r="B16" s="60" t="s">
        <v>87</v>
      </c>
      <c r="C16" s="27">
        <v>200</v>
      </c>
      <c r="D16" s="28">
        <v>0.48</v>
      </c>
      <c r="E16" s="28">
        <v>0</v>
      </c>
      <c r="F16" s="28">
        <v>23.2</v>
      </c>
      <c r="G16" s="28">
        <v>89.57</v>
      </c>
      <c r="H16" s="28">
        <v>0.3</v>
      </c>
    </row>
    <row r="17" spans="1:14" ht="21.75" customHeight="1" x14ac:dyDescent="0.3">
      <c r="A17" s="31">
        <v>1</v>
      </c>
      <c r="B17" s="60" t="s">
        <v>15</v>
      </c>
      <c r="C17" s="27">
        <v>50</v>
      </c>
      <c r="D17" s="28">
        <v>3.19</v>
      </c>
      <c r="E17" s="28">
        <v>0.49</v>
      </c>
      <c r="F17" s="28">
        <v>20.43</v>
      </c>
      <c r="G17" s="28">
        <v>103</v>
      </c>
      <c r="H17" s="28">
        <v>0</v>
      </c>
    </row>
    <row r="18" spans="1:14" s="48" customFormat="1" ht="21.75" customHeight="1" x14ac:dyDescent="0.3">
      <c r="A18" s="31">
        <v>1</v>
      </c>
      <c r="B18" s="60" t="s">
        <v>16</v>
      </c>
      <c r="C18" s="27">
        <v>45</v>
      </c>
      <c r="D18" s="27">
        <v>2.34</v>
      </c>
      <c r="E18" s="27">
        <v>0.54</v>
      </c>
      <c r="F18" s="27">
        <v>19.93</v>
      </c>
      <c r="G18" s="27">
        <v>96</v>
      </c>
      <c r="H18" s="27">
        <v>0</v>
      </c>
    </row>
    <row r="19" spans="1:14" ht="21.75" customHeight="1" x14ac:dyDescent="0.3">
      <c r="A19" s="31"/>
      <c r="B19" s="35" t="s">
        <v>4</v>
      </c>
      <c r="C19" s="32"/>
      <c r="D19" s="32">
        <f>SUM(D12:D18)</f>
        <v>30.57</v>
      </c>
      <c r="E19" s="32">
        <f t="shared" ref="E19:H19" si="0">SUM(E12:E18)</f>
        <v>33.800000000000004</v>
      </c>
      <c r="F19" s="32">
        <f t="shared" si="0"/>
        <v>106.11000000000001</v>
      </c>
      <c r="G19" s="32">
        <f t="shared" si="0"/>
        <v>847.81999999999994</v>
      </c>
      <c r="H19" s="32">
        <f t="shared" si="0"/>
        <v>35.14</v>
      </c>
      <c r="J19" s="24">
        <f>SUM(D19/D29*100)</f>
        <v>48.554637865311314</v>
      </c>
      <c r="K19" s="24">
        <f>SUM(E19/E29*100)</f>
        <v>49.757102900044174</v>
      </c>
      <c r="L19" s="24">
        <f>SUM(F19/F29*100)</f>
        <v>42.540993465100435</v>
      </c>
      <c r="M19" s="24">
        <f>SUM(G19/G29*100)</f>
        <v>45.450987750288135</v>
      </c>
      <c r="N19" s="24">
        <f>SUM(H19/H29*100)</f>
        <v>83.746425166825546</v>
      </c>
    </row>
    <row r="20" spans="1:14" ht="21" customHeight="1" x14ac:dyDescent="0.3">
      <c r="A20" s="36" t="s">
        <v>8</v>
      </c>
      <c r="B20" s="36"/>
      <c r="C20" s="36"/>
      <c r="D20" s="36"/>
      <c r="E20" s="36"/>
      <c r="F20" s="36"/>
      <c r="G20" s="36"/>
      <c r="H20" s="36"/>
    </row>
    <row r="21" spans="1:14" ht="21.75" customHeight="1" x14ac:dyDescent="0.3">
      <c r="A21" s="31">
        <v>140</v>
      </c>
      <c r="B21" s="33" t="s">
        <v>77</v>
      </c>
      <c r="C21" s="27">
        <v>60</v>
      </c>
      <c r="D21" s="27">
        <v>8.4</v>
      </c>
      <c r="E21" s="27">
        <v>8.7200000000000006</v>
      </c>
      <c r="F21" s="27">
        <v>26.5</v>
      </c>
      <c r="G21" s="27">
        <v>229.84</v>
      </c>
      <c r="H21" s="27">
        <v>0.04</v>
      </c>
    </row>
    <row r="22" spans="1:14" ht="21.75" customHeight="1" x14ac:dyDescent="0.3">
      <c r="A22" s="31">
        <v>401</v>
      </c>
      <c r="B22" s="33" t="s">
        <v>135</v>
      </c>
      <c r="C22" s="27">
        <v>180</v>
      </c>
      <c r="D22" s="27">
        <v>5.22</v>
      </c>
      <c r="E22" s="27">
        <v>4.5</v>
      </c>
      <c r="F22" s="27">
        <v>7.56</v>
      </c>
      <c r="G22" s="27">
        <v>92</v>
      </c>
      <c r="H22" s="27">
        <v>0.54</v>
      </c>
    </row>
    <row r="23" spans="1:14" ht="21.75" customHeight="1" x14ac:dyDescent="0.3">
      <c r="A23" s="27"/>
      <c r="B23" s="37" t="s">
        <v>4</v>
      </c>
      <c r="C23" s="32"/>
      <c r="D23" s="32">
        <f>SUM(D21:D22)</f>
        <v>13.620000000000001</v>
      </c>
      <c r="E23" s="32">
        <f t="shared" ref="E23:H23" si="1">SUM(E21:E22)</f>
        <v>13.22</v>
      </c>
      <c r="F23" s="32">
        <f t="shared" si="1"/>
        <v>34.06</v>
      </c>
      <c r="G23" s="32">
        <f t="shared" si="1"/>
        <v>321.84000000000003</v>
      </c>
      <c r="H23" s="32">
        <f t="shared" si="1"/>
        <v>0.58000000000000007</v>
      </c>
      <c r="J23" s="24">
        <f>SUM(D23/D29*100)</f>
        <v>21.632782719186789</v>
      </c>
      <c r="K23" s="24">
        <f>SUM(E23/E29*100)</f>
        <v>19.461210069188876</v>
      </c>
      <c r="L23" s="24">
        <f>SUM(F23/F29*100)</f>
        <v>13.655133704847053</v>
      </c>
      <c r="M23" s="24">
        <f>SUM(G23/G29*100)</f>
        <v>17.253598520384912</v>
      </c>
      <c r="N23" s="24">
        <f>SUM(H23/H29*100)</f>
        <v>1.3822688274547188</v>
      </c>
    </row>
    <row r="24" spans="1:14" ht="24.75" customHeight="1" x14ac:dyDescent="0.3">
      <c r="A24" s="36" t="s">
        <v>9</v>
      </c>
      <c r="B24" s="36"/>
      <c r="C24" s="36"/>
      <c r="D24" s="36"/>
      <c r="E24" s="36"/>
      <c r="F24" s="36"/>
      <c r="G24" s="36"/>
      <c r="H24" s="36"/>
    </row>
    <row r="25" spans="1:14" ht="24.75" customHeight="1" x14ac:dyDescent="0.3">
      <c r="A25" s="31">
        <v>276</v>
      </c>
      <c r="B25" s="34" t="s">
        <v>94</v>
      </c>
      <c r="C25" s="27">
        <v>200</v>
      </c>
      <c r="D25" s="27">
        <v>22.02</v>
      </c>
      <c r="E25" s="27">
        <v>6.79</v>
      </c>
      <c r="F25" s="27">
        <v>19.95</v>
      </c>
      <c r="G25" s="27">
        <v>259</v>
      </c>
      <c r="H25" s="27">
        <v>8.15</v>
      </c>
    </row>
    <row r="26" spans="1:14" ht="21.75" customHeight="1" x14ac:dyDescent="0.3">
      <c r="A26" s="31">
        <v>3</v>
      </c>
      <c r="B26" s="33" t="s">
        <v>46</v>
      </c>
      <c r="C26" s="27">
        <v>200</v>
      </c>
      <c r="D26" s="27">
        <v>0</v>
      </c>
      <c r="E26" s="27">
        <v>0</v>
      </c>
      <c r="F26" s="27">
        <v>14</v>
      </c>
      <c r="G26" s="27">
        <v>52.36</v>
      </c>
      <c r="H26" s="27">
        <v>0</v>
      </c>
    </row>
    <row r="27" spans="1:14" ht="21.75" customHeight="1" x14ac:dyDescent="0.3">
      <c r="A27" s="31">
        <v>1</v>
      </c>
      <c r="B27" s="60" t="s">
        <v>15</v>
      </c>
      <c r="C27" s="27">
        <v>10</v>
      </c>
      <c r="D27" s="28">
        <v>3.19</v>
      </c>
      <c r="E27" s="28">
        <v>0.49</v>
      </c>
      <c r="F27" s="28">
        <v>20.43</v>
      </c>
      <c r="G27" s="28">
        <v>103</v>
      </c>
      <c r="H27" s="28">
        <v>0</v>
      </c>
    </row>
    <row r="28" spans="1:14" ht="21.75" customHeight="1" thickBot="1" x14ac:dyDescent="0.35">
      <c r="A28" s="38"/>
      <c r="B28" s="39" t="s">
        <v>4</v>
      </c>
      <c r="C28" s="40"/>
      <c r="D28" s="40">
        <f>SUM(D26:D27)</f>
        <v>3.19</v>
      </c>
      <c r="E28" s="40">
        <f>SUM(E26:E27)</f>
        <v>0.49</v>
      </c>
      <c r="F28" s="40">
        <f>SUM(F26:F27)</f>
        <v>34.43</v>
      </c>
      <c r="G28" s="40">
        <f>SUM(G26:G27)</f>
        <v>155.36000000000001</v>
      </c>
      <c r="H28" s="40">
        <f>SUM(H26:H27)</f>
        <v>0</v>
      </c>
      <c r="J28" s="24">
        <f>SUM(D28/D29*100)</f>
        <v>5.0667090216010164</v>
      </c>
      <c r="K28" s="24">
        <f t="shared" ref="K28:N28" si="2">SUM(E28/E29*100)</f>
        <v>0.7213307816870308</v>
      </c>
      <c r="L28" s="24">
        <f t="shared" si="2"/>
        <v>13.803471915968407</v>
      </c>
      <c r="M28" s="24">
        <f t="shared" si="2"/>
        <v>8.3287318733749682</v>
      </c>
      <c r="N28" s="24">
        <f t="shared" si="2"/>
        <v>0</v>
      </c>
    </row>
    <row r="29" spans="1:14" ht="21.75" customHeight="1" thickBot="1" x14ac:dyDescent="0.35">
      <c r="A29" s="41"/>
      <c r="B29" s="42" t="s">
        <v>5</v>
      </c>
      <c r="C29" s="43"/>
      <c r="D29" s="46">
        <f>SUM(D8+D10+D19+D23+D28)</f>
        <v>62.959999999999994</v>
      </c>
      <c r="E29" s="46">
        <f>SUM(E8+E10+E19+E23+E28)</f>
        <v>67.929999999999993</v>
      </c>
      <c r="F29" s="46">
        <f>SUM(F8+F10+F19+F23+F28)</f>
        <v>249.43</v>
      </c>
      <c r="G29" s="46">
        <f>SUM(G8+G10+G19+G23+G28)</f>
        <v>1865.3500000000004</v>
      </c>
      <c r="H29" s="46">
        <f>SUM(H8+H10+H19+H23+H28)</f>
        <v>41.96</v>
      </c>
    </row>
    <row r="30" spans="1:14" ht="22.5" customHeight="1" x14ac:dyDescent="0.3">
      <c r="A30" s="108" t="s">
        <v>33</v>
      </c>
      <c r="B30" s="108"/>
      <c r="C30" s="108"/>
      <c r="D30" s="108"/>
      <c r="E30" s="108"/>
      <c r="F30" s="108"/>
      <c r="G30" s="108"/>
      <c r="H30" s="108"/>
    </row>
    <row r="31" spans="1:14" ht="18.75" customHeight="1" x14ac:dyDescent="0.3">
      <c r="A31" s="105" t="s">
        <v>6</v>
      </c>
      <c r="B31" s="105"/>
      <c r="C31" s="105"/>
      <c r="D31" s="105"/>
      <c r="E31" s="105"/>
      <c r="F31" s="105"/>
      <c r="G31" s="105"/>
      <c r="H31" s="105"/>
    </row>
    <row r="32" spans="1:14" ht="24.6" customHeight="1" x14ac:dyDescent="0.3">
      <c r="A32" s="26">
        <v>43</v>
      </c>
      <c r="B32" s="27" t="s">
        <v>122</v>
      </c>
      <c r="C32" s="27">
        <v>150</v>
      </c>
      <c r="D32" s="28">
        <v>4.72</v>
      </c>
      <c r="E32" s="28">
        <v>8.4600000000000009</v>
      </c>
      <c r="F32" s="28">
        <v>20.81</v>
      </c>
      <c r="G32" s="28">
        <v>177.26</v>
      </c>
      <c r="H32" s="28">
        <v>1.34</v>
      </c>
    </row>
    <row r="33" spans="1:14" ht="21" customHeight="1" x14ac:dyDescent="0.3">
      <c r="A33" s="26">
        <v>261</v>
      </c>
      <c r="B33" s="27" t="s">
        <v>74</v>
      </c>
      <c r="C33" s="27">
        <v>150</v>
      </c>
      <c r="D33" s="28">
        <v>2.1</v>
      </c>
      <c r="E33" s="28">
        <v>2.4</v>
      </c>
      <c r="F33" s="28">
        <v>11.53</v>
      </c>
      <c r="G33" s="28">
        <v>73.42</v>
      </c>
      <c r="H33" s="28">
        <v>0.75</v>
      </c>
    </row>
    <row r="34" spans="1:14" ht="21" customHeight="1" x14ac:dyDescent="0.3">
      <c r="A34" s="26">
        <v>1</v>
      </c>
      <c r="B34" s="27" t="s">
        <v>127</v>
      </c>
      <c r="C34" s="86" t="s">
        <v>114</v>
      </c>
      <c r="D34" s="28">
        <v>2.81</v>
      </c>
      <c r="E34" s="28">
        <v>4.49</v>
      </c>
      <c r="F34" s="28">
        <v>10.23</v>
      </c>
      <c r="G34" s="28">
        <v>100.3</v>
      </c>
      <c r="H34" s="28">
        <v>0.06</v>
      </c>
    </row>
    <row r="35" spans="1:14" ht="21" customHeight="1" x14ac:dyDescent="0.3">
      <c r="A35" s="26"/>
      <c r="B35" s="27"/>
      <c r="C35" s="27"/>
      <c r="D35" s="28"/>
      <c r="E35" s="28"/>
      <c r="F35" s="28"/>
      <c r="G35" s="28"/>
      <c r="H35" s="28"/>
    </row>
    <row r="36" spans="1:14" ht="21" customHeight="1" x14ac:dyDescent="0.3">
      <c r="A36" s="26"/>
      <c r="B36" s="29" t="s">
        <v>4</v>
      </c>
      <c r="C36" s="27"/>
      <c r="D36" s="30">
        <f>SUM(D32:D35)</f>
        <v>9.6300000000000008</v>
      </c>
      <c r="E36" s="30">
        <f>SUM(E32:E35)</f>
        <v>15.350000000000001</v>
      </c>
      <c r="F36" s="30">
        <f>SUM(F32:F35)</f>
        <v>42.569999999999993</v>
      </c>
      <c r="G36" s="30">
        <f>SUM(G32:G35)</f>
        <v>350.98</v>
      </c>
      <c r="H36" s="30">
        <f>SUM(H32:H35)</f>
        <v>2.15</v>
      </c>
      <c r="J36" s="24">
        <f>SUM(D36/D57*100)</f>
        <v>18.702660710817636</v>
      </c>
      <c r="K36" s="24">
        <f>SUM(E36/E57*100)</f>
        <v>26.953467954345928</v>
      </c>
      <c r="L36" s="24">
        <f>SUM(F36/F57*100)</f>
        <v>21.82181669058847</v>
      </c>
      <c r="M36" s="24">
        <f>SUM(G36/G57*100)</f>
        <v>23.248943470715258</v>
      </c>
      <c r="N36" s="24">
        <f>SUM(H36/H57*100)</f>
        <v>6.5890285013790972</v>
      </c>
    </row>
    <row r="37" spans="1:14" ht="21" customHeight="1" x14ac:dyDescent="0.3">
      <c r="A37" s="106" t="s">
        <v>17</v>
      </c>
      <c r="B37" s="106"/>
      <c r="C37" s="106"/>
      <c r="D37" s="106"/>
      <c r="E37" s="106"/>
      <c r="F37" s="106"/>
      <c r="G37" s="106"/>
      <c r="H37" s="106"/>
    </row>
    <row r="38" spans="1:14" ht="24" customHeight="1" x14ac:dyDescent="0.3">
      <c r="A38" s="31">
        <v>3</v>
      </c>
      <c r="B38" s="27" t="s">
        <v>92</v>
      </c>
      <c r="C38" s="27">
        <v>108</v>
      </c>
      <c r="D38" s="32">
        <v>0.75</v>
      </c>
      <c r="E38" s="32">
        <v>0</v>
      </c>
      <c r="F38" s="32">
        <v>15.15</v>
      </c>
      <c r="G38" s="32">
        <v>64</v>
      </c>
      <c r="H38" s="32">
        <v>3</v>
      </c>
      <c r="J38" s="24">
        <f>SUM(D38/D57*100)</f>
        <v>1.4565935133035539</v>
      </c>
      <c r="K38" s="24">
        <f>SUM(E38/E57*100)</f>
        <v>0</v>
      </c>
      <c r="L38" s="24">
        <f>SUM(F38/F57*100)</f>
        <v>7.7660446996104149</v>
      </c>
      <c r="M38" s="24">
        <f>SUM(G38/G57*100)</f>
        <v>4.239365155068028</v>
      </c>
      <c r="N38" s="24">
        <f>SUM(H38/H57*100)</f>
        <v>9.1939932577382777</v>
      </c>
    </row>
    <row r="39" spans="1:14" ht="21" customHeight="1" x14ac:dyDescent="0.3">
      <c r="A39" s="106" t="s">
        <v>7</v>
      </c>
      <c r="B39" s="106"/>
      <c r="C39" s="106"/>
      <c r="D39" s="106"/>
      <c r="E39" s="106"/>
      <c r="F39" s="106"/>
      <c r="G39" s="106"/>
      <c r="H39" s="106"/>
    </row>
    <row r="40" spans="1:14" ht="24" customHeight="1" x14ac:dyDescent="0.3">
      <c r="A40" s="31">
        <v>117</v>
      </c>
      <c r="B40" s="33" t="s">
        <v>67</v>
      </c>
      <c r="C40" s="27">
        <v>25</v>
      </c>
      <c r="D40" s="27">
        <v>0.2</v>
      </c>
      <c r="E40" s="27">
        <v>0</v>
      </c>
      <c r="F40" s="27">
        <v>0.4</v>
      </c>
      <c r="G40" s="27">
        <v>3.3</v>
      </c>
      <c r="H40" s="27">
        <v>1.3</v>
      </c>
    </row>
    <row r="41" spans="1:14" ht="21" customHeight="1" x14ac:dyDescent="0.3">
      <c r="A41" s="31">
        <v>32</v>
      </c>
      <c r="B41" s="33" t="s">
        <v>93</v>
      </c>
      <c r="C41" s="27">
        <v>150</v>
      </c>
      <c r="D41" s="27">
        <v>6.11</v>
      </c>
      <c r="E41" s="27">
        <v>8.0399999999999991</v>
      </c>
      <c r="F41" s="27">
        <v>12.94</v>
      </c>
      <c r="G41" s="27">
        <v>145.30000000000001</v>
      </c>
      <c r="H41" s="27">
        <v>0.5</v>
      </c>
    </row>
    <row r="42" spans="1:14" ht="21" customHeight="1" x14ac:dyDescent="0.3">
      <c r="A42" s="31">
        <v>208</v>
      </c>
      <c r="B42" s="34" t="s">
        <v>75</v>
      </c>
      <c r="C42" s="27">
        <v>75</v>
      </c>
      <c r="D42" s="27">
        <v>12.78</v>
      </c>
      <c r="E42" s="27">
        <v>14.51</v>
      </c>
      <c r="F42" s="27">
        <v>5.91</v>
      </c>
      <c r="G42" s="27">
        <v>205.32</v>
      </c>
      <c r="H42" s="27">
        <v>0</v>
      </c>
    </row>
    <row r="43" spans="1:14" ht="21" customHeight="1" x14ac:dyDescent="0.3">
      <c r="A43" s="31">
        <v>132</v>
      </c>
      <c r="B43" s="34" t="s">
        <v>76</v>
      </c>
      <c r="C43" s="27">
        <v>150</v>
      </c>
      <c r="D43" s="27">
        <v>3.13</v>
      </c>
      <c r="E43" s="27">
        <v>5.56</v>
      </c>
      <c r="F43" s="27">
        <v>14.38</v>
      </c>
      <c r="G43" s="27">
        <v>120</v>
      </c>
      <c r="H43" s="27">
        <v>24.99</v>
      </c>
    </row>
    <row r="44" spans="1:14" ht="21" customHeight="1" x14ac:dyDescent="0.3">
      <c r="A44" s="31">
        <v>20</v>
      </c>
      <c r="B44" s="60" t="s">
        <v>87</v>
      </c>
      <c r="C44" s="27">
        <v>150</v>
      </c>
      <c r="D44" s="28">
        <v>0.32</v>
      </c>
      <c r="E44" s="28">
        <v>0</v>
      </c>
      <c r="F44" s="28">
        <v>17.8</v>
      </c>
      <c r="G44" s="28">
        <v>68.44</v>
      </c>
      <c r="H44" s="28">
        <v>0.2</v>
      </c>
    </row>
    <row r="45" spans="1:14" ht="21" customHeight="1" x14ac:dyDescent="0.3">
      <c r="A45" s="31">
        <v>1</v>
      </c>
      <c r="B45" s="60" t="s">
        <v>15</v>
      </c>
      <c r="C45" s="27">
        <v>30</v>
      </c>
      <c r="D45" s="28">
        <v>2.13</v>
      </c>
      <c r="E45" s="28">
        <v>0.33</v>
      </c>
      <c r="F45" s="28">
        <v>13.92</v>
      </c>
      <c r="G45" s="28">
        <v>68.7</v>
      </c>
      <c r="H45" s="28">
        <v>0</v>
      </c>
    </row>
    <row r="46" spans="1:14" ht="21" customHeight="1" x14ac:dyDescent="0.3">
      <c r="A46" s="31">
        <v>1</v>
      </c>
      <c r="B46" s="60" t="s">
        <v>16</v>
      </c>
      <c r="C46" s="27">
        <v>30</v>
      </c>
      <c r="D46" s="27">
        <v>1.56</v>
      </c>
      <c r="E46" s="27">
        <v>0.36</v>
      </c>
      <c r="F46" s="27">
        <v>13.29</v>
      </c>
      <c r="G46" s="27">
        <v>64.2</v>
      </c>
      <c r="H46" s="27">
        <v>0</v>
      </c>
      <c r="I46" s="48"/>
      <c r="J46" s="48"/>
      <c r="K46" s="48"/>
      <c r="L46" s="48"/>
      <c r="M46" s="48"/>
      <c r="N46" s="48"/>
    </row>
    <row r="47" spans="1:14" s="48" customFormat="1" ht="21" customHeight="1" x14ac:dyDescent="0.3">
      <c r="A47" s="31"/>
      <c r="B47" s="35" t="s">
        <v>4</v>
      </c>
      <c r="C47" s="32"/>
      <c r="D47" s="32">
        <f>SUM(D40:D46)</f>
        <v>26.229999999999997</v>
      </c>
      <c r="E47" s="32">
        <f t="shared" ref="E47:H47" si="3">SUM(E40:E46)</f>
        <v>28.799999999999994</v>
      </c>
      <c r="F47" s="32">
        <f t="shared" si="3"/>
        <v>78.640000000000015</v>
      </c>
      <c r="G47" s="32">
        <f t="shared" si="3"/>
        <v>675.2600000000001</v>
      </c>
      <c r="H47" s="32">
        <f t="shared" si="3"/>
        <v>26.99</v>
      </c>
      <c r="I47" s="24"/>
      <c r="J47" s="24">
        <f>SUM(D47/D57*100)</f>
        <v>50.941930471936288</v>
      </c>
      <c r="K47" s="24">
        <f>SUM(E47/E57*100)</f>
        <v>50.570676031606673</v>
      </c>
      <c r="L47" s="24">
        <f>SUM(F47/F57*100)</f>
        <v>40.311667008406801</v>
      </c>
      <c r="M47" s="24">
        <f>SUM(G47/G57*100)</f>
        <v>44.729276790800576</v>
      </c>
      <c r="N47" s="24">
        <f>SUM(H47/H57*100)</f>
        <v>82.715292675452019</v>
      </c>
    </row>
    <row r="48" spans="1:14" ht="21" customHeight="1" x14ac:dyDescent="0.3">
      <c r="A48" s="62" t="s">
        <v>8</v>
      </c>
      <c r="B48" s="62"/>
      <c r="C48" s="62"/>
      <c r="D48" s="62"/>
      <c r="E48" s="62"/>
      <c r="F48" s="62"/>
      <c r="G48" s="62"/>
      <c r="H48" s="62"/>
    </row>
    <row r="49" spans="1:14" ht="24.75" customHeight="1" x14ac:dyDescent="0.3">
      <c r="A49" s="31">
        <v>140</v>
      </c>
      <c r="B49" s="33" t="s">
        <v>77</v>
      </c>
      <c r="C49" s="27">
        <v>60</v>
      </c>
      <c r="D49" s="27">
        <v>8.4</v>
      </c>
      <c r="E49" s="27">
        <v>8.7200000000000006</v>
      </c>
      <c r="F49" s="27">
        <v>26.5</v>
      </c>
      <c r="G49" s="27">
        <v>229.84</v>
      </c>
      <c r="H49" s="27">
        <v>0.04</v>
      </c>
    </row>
    <row r="50" spans="1:14" ht="21" customHeight="1" x14ac:dyDescent="0.3">
      <c r="A50" s="31">
        <v>401</v>
      </c>
      <c r="B50" s="33" t="s">
        <v>135</v>
      </c>
      <c r="C50" s="27">
        <v>150</v>
      </c>
      <c r="D50" s="28">
        <v>4.3499999999999996</v>
      </c>
      <c r="E50" s="28">
        <v>3.75</v>
      </c>
      <c r="F50" s="28">
        <v>6.3</v>
      </c>
      <c r="G50" s="28">
        <v>76</v>
      </c>
      <c r="H50" s="28">
        <v>0.45</v>
      </c>
    </row>
    <row r="51" spans="1:14" ht="21" customHeight="1" x14ac:dyDescent="0.3">
      <c r="A51" s="27"/>
      <c r="B51" s="37" t="s">
        <v>4</v>
      </c>
      <c r="C51" s="32"/>
      <c r="D51" s="32">
        <f>SUM(D49:D50)</f>
        <v>12.75</v>
      </c>
      <c r="E51" s="32">
        <f t="shared" ref="E51:H51" si="4">SUM(E49:E50)</f>
        <v>12.47</v>
      </c>
      <c r="F51" s="32">
        <f t="shared" si="4"/>
        <v>32.799999999999997</v>
      </c>
      <c r="G51" s="32">
        <f t="shared" si="4"/>
        <v>305.84000000000003</v>
      </c>
      <c r="H51" s="32">
        <f t="shared" si="4"/>
        <v>0.49</v>
      </c>
      <c r="J51" s="24">
        <f>SUM(D51/D57*100)</f>
        <v>24.762089726160418</v>
      </c>
      <c r="K51" s="24">
        <f>SUM(E51/E57*100)</f>
        <v>21.896400351185257</v>
      </c>
      <c r="L51" s="24">
        <f>SUM(F51/F57*100)</f>
        <v>16.813614927209343</v>
      </c>
      <c r="M51" s="24">
        <f>SUM(G51/G57*100)</f>
        <v>20.25886623478134</v>
      </c>
      <c r="N51" s="24">
        <f>SUM(H51/H57*100)</f>
        <v>1.5016855654305852</v>
      </c>
    </row>
    <row r="52" spans="1:14" ht="21" customHeight="1" x14ac:dyDescent="0.3">
      <c r="A52" s="62" t="s">
        <v>9</v>
      </c>
      <c r="B52" s="62"/>
      <c r="C52" s="62"/>
      <c r="D52" s="62"/>
      <c r="E52" s="62"/>
      <c r="F52" s="62"/>
      <c r="G52" s="62"/>
      <c r="H52" s="62"/>
    </row>
    <row r="53" spans="1:14" ht="24" customHeight="1" x14ac:dyDescent="0.3">
      <c r="A53" s="31">
        <v>276</v>
      </c>
      <c r="B53" s="34" t="s">
        <v>94</v>
      </c>
      <c r="C53" s="27">
        <v>150</v>
      </c>
      <c r="D53" s="27">
        <v>18.350000000000001</v>
      </c>
      <c r="E53" s="27">
        <v>4.7</v>
      </c>
      <c r="F53" s="27">
        <v>16.32</v>
      </c>
      <c r="G53" s="27">
        <v>180</v>
      </c>
      <c r="H53" s="27">
        <v>6.4</v>
      </c>
    </row>
    <row r="54" spans="1:14" ht="24" customHeight="1" x14ac:dyDescent="0.3">
      <c r="A54" s="31">
        <v>3</v>
      </c>
      <c r="B54" s="33" t="s">
        <v>46</v>
      </c>
      <c r="C54" s="27">
        <v>180</v>
      </c>
      <c r="D54" s="27">
        <v>0</v>
      </c>
      <c r="E54" s="27">
        <v>0</v>
      </c>
      <c r="F54" s="27">
        <v>12</v>
      </c>
      <c r="G54" s="27">
        <v>44.88</v>
      </c>
      <c r="H54" s="27">
        <v>0</v>
      </c>
    </row>
    <row r="55" spans="1:14" ht="21" customHeight="1" x14ac:dyDescent="0.3">
      <c r="A55" s="31">
        <v>1</v>
      </c>
      <c r="B55" s="60" t="s">
        <v>15</v>
      </c>
      <c r="C55" s="27">
        <v>10</v>
      </c>
      <c r="D55" s="28">
        <v>2.13</v>
      </c>
      <c r="E55" s="28">
        <v>0.33</v>
      </c>
      <c r="F55" s="28">
        <v>13.92</v>
      </c>
      <c r="G55" s="28">
        <v>68.7</v>
      </c>
      <c r="H55" s="28">
        <v>0</v>
      </c>
    </row>
    <row r="56" spans="1:14" s="9" customFormat="1" ht="21" customHeight="1" thickBot="1" x14ac:dyDescent="0.35">
      <c r="A56" s="38"/>
      <c r="B56" s="39" t="s">
        <v>4</v>
      </c>
      <c r="C56" s="40"/>
      <c r="D56" s="40">
        <f>SUM(D54:D55)</f>
        <v>2.13</v>
      </c>
      <c r="E56" s="40">
        <f>SUM(E54:E55)</f>
        <v>0.33</v>
      </c>
      <c r="F56" s="40">
        <f>SUM(F54:F55)</f>
        <v>25.92</v>
      </c>
      <c r="G56" s="40">
        <f>SUM(G54:G55)</f>
        <v>113.58000000000001</v>
      </c>
      <c r="H56" s="40">
        <f>SUM(H54:H55)</f>
        <v>0</v>
      </c>
      <c r="I56" s="24"/>
      <c r="J56" s="24">
        <f>SUM(D56/D57*100)</f>
        <v>4.1367255777820935</v>
      </c>
      <c r="K56" s="24">
        <f t="shared" ref="K56" si="5">SUM(E56/E57*100)</f>
        <v>0.57945566286215999</v>
      </c>
      <c r="L56" s="24">
        <f t="shared" ref="L56" si="6">SUM(F56/F57*100)</f>
        <v>13.28685667418495</v>
      </c>
      <c r="M56" s="24">
        <f t="shared" ref="M56" si="7">SUM(G56/G57*100)</f>
        <v>7.5235483486347912</v>
      </c>
      <c r="N56" s="24">
        <f t="shared" ref="N56" si="8">SUM(H56/H57*100)</f>
        <v>0</v>
      </c>
    </row>
    <row r="57" spans="1:14" ht="21" customHeight="1" thickBot="1" x14ac:dyDescent="0.35">
      <c r="A57" s="41"/>
      <c r="B57" s="42" t="s">
        <v>5</v>
      </c>
      <c r="C57" s="43"/>
      <c r="D57" s="46">
        <f t="shared" ref="D57:H58" si="9">SUM(D36+D38+D47+D51+D56)</f>
        <v>51.49</v>
      </c>
      <c r="E57" s="46">
        <f t="shared" si="9"/>
        <v>56.949999999999989</v>
      </c>
      <c r="F57" s="46">
        <f t="shared" si="9"/>
        <v>195.08000000000004</v>
      </c>
      <c r="G57" s="46">
        <f t="shared" si="9"/>
        <v>1509.6600000000003</v>
      </c>
      <c r="H57" s="46">
        <f t="shared" si="9"/>
        <v>32.630000000000003</v>
      </c>
    </row>
    <row r="58" spans="1:14" ht="21" customHeight="1" thickBot="1" x14ac:dyDescent="0.35">
      <c r="A58" s="41"/>
      <c r="B58" s="42" t="s">
        <v>5</v>
      </c>
      <c r="C58" s="43"/>
      <c r="D58" s="46">
        <f t="shared" si="9"/>
        <v>51.49</v>
      </c>
      <c r="E58" s="46">
        <f t="shared" si="9"/>
        <v>56.949999999999989</v>
      </c>
      <c r="F58" s="46">
        <f t="shared" si="9"/>
        <v>195.08000000000004</v>
      </c>
      <c r="G58" s="46">
        <f t="shared" si="9"/>
        <v>1509.6600000000003</v>
      </c>
      <c r="H58" s="46">
        <f t="shared" si="9"/>
        <v>32.630000000000003</v>
      </c>
    </row>
  </sheetData>
  <mergeCells count="8">
    <mergeCell ref="A37:H37"/>
    <mergeCell ref="A39:H39"/>
    <mergeCell ref="A1:H1"/>
    <mergeCell ref="A3:H3"/>
    <mergeCell ref="A9:H9"/>
    <mergeCell ref="A11:H11"/>
    <mergeCell ref="A31:H31"/>
    <mergeCell ref="A30:H30"/>
  </mergeCells>
  <pageMargins left="0.70866141732283472" right="0.16" top="0.23" bottom="0.17" header="0.31496062992125984" footer="0.31496062992125984"/>
  <pageSetup paperSize="9" scale="74" orientation="landscape" verticalDpi="0" r:id="rId1"/>
  <rowBreaks count="1" manualBreakCount="1">
    <brk id="29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view="pageBreakPreview" topLeftCell="A31" zoomScale="60" zoomScaleNormal="52" workbookViewId="0">
      <selection activeCell="B12" sqref="B12"/>
    </sheetView>
  </sheetViews>
  <sheetFormatPr defaultColWidth="8.85546875" defaultRowHeight="20.25" x14ac:dyDescent="0.3"/>
  <cols>
    <col min="1" max="1" width="12.140625" style="24" customWidth="1"/>
    <col min="2" max="2" width="76.28515625" style="24" customWidth="1"/>
    <col min="3" max="6" width="12.140625" style="24" customWidth="1"/>
    <col min="7" max="7" width="20.7109375" style="24" customWidth="1"/>
    <col min="8" max="8" width="15.42578125" style="24" customWidth="1"/>
    <col min="9" max="16384" width="8.85546875" style="24"/>
  </cols>
  <sheetData>
    <row r="1" spans="1:14" s="9" customFormat="1" ht="22.5" customHeight="1" x14ac:dyDescent="0.3">
      <c r="A1" s="107" t="s">
        <v>34</v>
      </c>
      <c r="B1" s="107"/>
      <c r="C1" s="107"/>
      <c r="D1" s="107"/>
      <c r="E1" s="107"/>
      <c r="F1" s="107"/>
      <c r="G1" s="107"/>
      <c r="H1" s="107"/>
    </row>
    <row r="2" spans="1:14" s="44" customFormat="1" ht="73.5" customHeight="1" x14ac:dyDescent="0.25">
      <c r="A2" s="25" t="s">
        <v>13</v>
      </c>
      <c r="B2" s="25" t="s">
        <v>11</v>
      </c>
      <c r="C2" s="25" t="s">
        <v>0</v>
      </c>
      <c r="D2" s="25" t="s">
        <v>1</v>
      </c>
      <c r="E2" s="25" t="s">
        <v>2</v>
      </c>
      <c r="F2" s="25" t="s">
        <v>3</v>
      </c>
      <c r="G2" s="25" t="s">
        <v>10</v>
      </c>
      <c r="H2" s="25" t="s">
        <v>14</v>
      </c>
      <c r="J2" s="25" t="s">
        <v>1</v>
      </c>
      <c r="K2" s="25" t="s">
        <v>2</v>
      </c>
      <c r="L2" s="25" t="s">
        <v>3</v>
      </c>
      <c r="M2" s="25" t="s">
        <v>10</v>
      </c>
      <c r="N2" s="25" t="s">
        <v>14</v>
      </c>
    </row>
    <row r="3" spans="1:14" ht="19.5" customHeight="1" x14ac:dyDescent="0.3">
      <c r="A3" s="104" t="s">
        <v>6</v>
      </c>
      <c r="B3" s="105"/>
      <c r="C3" s="105"/>
      <c r="D3" s="105"/>
      <c r="E3" s="105"/>
      <c r="F3" s="105"/>
      <c r="G3" s="105"/>
      <c r="H3" s="105"/>
    </row>
    <row r="4" spans="1:14" ht="21" customHeight="1" x14ac:dyDescent="0.3">
      <c r="A4" s="26">
        <v>84</v>
      </c>
      <c r="B4" s="27" t="s">
        <v>79</v>
      </c>
      <c r="C4" s="27">
        <v>200</v>
      </c>
      <c r="D4" s="28">
        <v>6.23</v>
      </c>
      <c r="E4" s="28">
        <v>10.199999999999999</v>
      </c>
      <c r="F4" s="28">
        <v>27.28</v>
      </c>
      <c r="G4" s="28">
        <v>224.98</v>
      </c>
      <c r="H4" s="28">
        <v>1.54</v>
      </c>
    </row>
    <row r="5" spans="1:14" ht="21" customHeight="1" x14ac:dyDescent="0.3">
      <c r="A5" s="31">
        <v>254</v>
      </c>
      <c r="B5" s="33" t="s">
        <v>65</v>
      </c>
      <c r="C5" s="27">
        <v>200</v>
      </c>
      <c r="D5" s="27">
        <v>4.3099999999999996</v>
      </c>
      <c r="E5" s="27">
        <v>4.8</v>
      </c>
      <c r="F5" s="27">
        <v>20.53</v>
      </c>
      <c r="G5" s="27">
        <v>140.16</v>
      </c>
      <c r="H5" s="27">
        <v>1.5</v>
      </c>
    </row>
    <row r="6" spans="1:14" ht="21" customHeight="1" x14ac:dyDescent="0.3">
      <c r="A6" s="26">
        <v>1</v>
      </c>
      <c r="B6" s="58" t="s">
        <v>126</v>
      </c>
      <c r="C6" s="86" t="s">
        <v>115</v>
      </c>
      <c r="D6" s="28">
        <v>3.06</v>
      </c>
      <c r="E6" s="28">
        <v>9.43</v>
      </c>
      <c r="F6" s="28">
        <v>18.27</v>
      </c>
      <c r="G6" s="28">
        <v>17</v>
      </c>
      <c r="H6" s="28">
        <v>0</v>
      </c>
    </row>
    <row r="7" spans="1:14" ht="21" customHeight="1" x14ac:dyDescent="0.3">
      <c r="A7" s="26"/>
      <c r="B7" s="27"/>
      <c r="C7" s="27"/>
      <c r="D7" s="28"/>
      <c r="E7" s="28"/>
      <c r="F7" s="28"/>
      <c r="G7" s="28"/>
      <c r="H7" s="28"/>
    </row>
    <row r="8" spans="1:14" ht="21" customHeight="1" x14ac:dyDescent="0.3">
      <c r="A8" s="26"/>
      <c r="B8" s="29" t="s">
        <v>4</v>
      </c>
      <c r="C8" s="27"/>
      <c r="D8" s="30">
        <f>SUM(D4:D7)</f>
        <v>13.6</v>
      </c>
      <c r="E8" s="30">
        <f>SUM(E4:E7)</f>
        <v>24.43</v>
      </c>
      <c r="F8" s="30">
        <f>SUM(F4:F7)</f>
        <v>66.08</v>
      </c>
      <c r="G8" s="30">
        <f>SUM(G4:G7)</f>
        <v>382.14</v>
      </c>
      <c r="H8" s="30">
        <f>SUM(H4:H7)</f>
        <v>3.04</v>
      </c>
      <c r="J8" s="24">
        <f>SUM(D8/D27*100)</f>
        <v>28.392484342379959</v>
      </c>
      <c r="K8" s="24">
        <f>SUM(E8/E27*100)</f>
        <v>50.107681263460158</v>
      </c>
      <c r="L8" s="24">
        <f>SUM(F8/F27*100)</f>
        <v>26.934050705143882</v>
      </c>
      <c r="M8" s="24">
        <f>SUM(G8/G27*100)</f>
        <v>22.807520143240826</v>
      </c>
      <c r="N8" s="24">
        <f>SUM(H8/H27*100)</f>
        <v>8.803938604112366</v>
      </c>
    </row>
    <row r="9" spans="1:14" ht="19.5" customHeight="1" x14ac:dyDescent="0.3">
      <c r="A9" s="106" t="s">
        <v>17</v>
      </c>
      <c r="B9" s="106"/>
      <c r="C9" s="106"/>
      <c r="D9" s="106"/>
      <c r="E9" s="106"/>
      <c r="F9" s="106"/>
      <c r="G9" s="106"/>
      <c r="H9" s="106"/>
    </row>
    <row r="10" spans="1:14" ht="21" customHeight="1" x14ac:dyDescent="0.3">
      <c r="A10" s="31">
        <v>156</v>
      </c>
      <c r="B10" s="27" t="s">
        <v>116</v>
      </c>
      <c r="C10" s="27">
        <v>100</v>
      </c>
      <c r="D10" s="28">
        <v>0.5</v>
      </c>
      <c r="E10" s="27">
        <v>1.5</v>
      </c>
      <c r="F10" s="27">
        <v>21</v>
      </c>
      <c r="G10" s="27">
        <v>96</v>
      </c>
      <c r="H10" s="27">
        <v>10</v>
      </c>
      <c r="J10" s="24">
        <f>SUM(D10/D27*100)</f>
        <v>1.0438413361169103</v>
      </c>
      <c r="K10" s="24">
        <f>SUM(E10/E27*100)</f>
        <v>3.0766075274330835</v>
      </c>
      <c r="L10" s="24">
        <f>SUM(F10/F27*100)</f>
        <v>8.5595500122279287</v>
      </c>
      <c r="M10" s="24">
        <f>SUM(G10/G27*100)</f>
        <v>5.7296329453894366</v>
      </c>
      <c r="N10" s="24">
        <f>SUM(H10/H27*100)</f>
        <v>28.960324355632782</v>
      </c>
    </row>
    <row r="11" spans="1:14" ht="24.75" customHeight="1" x14ac:dyDescent="0.3">
      <c r="A11" s="106" t="s">
        <v>7</v>
      </c>
      <c r="B11" s="106"/>
      <c r="C11" s="106"/>
      <c r="D11" s="106"/>
      <c r="E11" s="106"/>
      <c r="F11" s="106"/>
      <c r="G11" s="106"/>
      <c r="H11" s="106"/>
    </row>
    <row r="12" spans="1:14" ht="24.75" customHeight="1" x14ac:dyDescent="0.3">
      <c r="A12" s="31">
        <v>12</v>
      </c>
      <c r="B12" s="33" t="s">
        <v>117</v>
      </c>
      <c r="C12" s="27">
        <v>200</v>
      </c>
      <c r="D12" s="27">
        <v>9.6199999999999992</v>
      </c>
      <c r="E12" s="27">
        <v>8.84</v>
      </c>
      <c r="F12" s="27">
        <v>25.28</v>
      </c>
      <c r="G12" s="27">
        <v>216.85</v>
      </c>
      <c r="H12" s="27">
        <v>14.9</v>
      </c>
    </row>
    <row r="13" spans="1:14" ht="21" customHeight="1" x14ac:dyDescent="0.3">
      <c r="A13" s="31">
        <v>320</v>
      </c>
      <c r="B13" s="33" t="s">
        <v>124</v>
      </c>
      <c r="C13" s="27">
        <v>200</v>
      </c>
      <c r="D13" s="27">
        <v>5.5</v>
      </c>
      <c r="E13" s="27">
        <v>4.57</v>
      </c>
      <c r="F13" s="27">
        <v>26.44</v>
      </c>
      <c r="G13" s="27">
        <v>168</v>
      </c>
      <c r="H13" s="27">
        <v>0</v>
      </c>
    </row>
    <row r="14" spans="1:14" ht="21" customHeight="1" x14ac:dyDescent="0.3">
      <c r="A14" s="31">
        <v>102</v>
      </c>
      <c r="B14" s="60" t="s">
        <v>87</v>
      </c>
      <c r="C14" s="27">
        <v>150</v>
      </c>
      <c r="D14" s="28">
        <v>0.32</v>
      </c>
      <c r="E14" s="28">
        <v>0</v>
      </c>
      <c r="F14" s="28">
        <v>17.8</v>
      </c>
      <c r="G14" s="28">
        <v>68.44</v>
      </c>
      <c r="H14" s="28">
        <v>0.2</v>
      </c>
    </row>
    <row r="15" spans="1:14" ht="21" customHeight="1" x14ac:dyDescent="0.3">
      <c r="A15" s="31">
        <v>20</v>
      </c>
      <c r="B15" s="60" t="s">
        <v>15</v>
      </c>
      <c r="C15" s="27">
        <v>50</v>
      </c>
      <c r="D15" s="28">
        <v>2.13</v>
      </c>
      <c r="E15" s="28">
        <v>0.33</v>
      </c>
      <c r="F15" s="28">
        <v>13.92</v>
      </c>
      <c r="G15" s="28">
        <v>68.7</v>
      </c>
      <c r="H15" s="28">
        <v>0</v>
      </c>
    </row>
    <row r="16" spans="1:14" ht="21" customHeight="1" x14ac:dyDescent="0.3">
      <c r="A16" s="31">
        <v>1</v>
      </c>
      <c r="B16" s="60" t="s">
        <v>16</v>
      </c>
      <c r="C16" s="27">
        <v>30</v>
      </c>
      <c r="D16" s="27">
        <v>1.56</v>
      </c>
      <c r="E16" s="27">
        <v>0.36</v>
      </c>
      <c r="F16" s="27">
        <v>13.29</v>
      </c>
      <c r="G16" s="27">
        <v>64.2</v>
      </c>
      <c r="H16" s="27">
        <v>0</v>
      </c>
    </row>
    <row r="17" spans="1:14" ht="21" customHeight="1" x14ac:dyDescent="0.3">
      <c r="A17" s="31">
        <v>1</v>
      </c>
      <c r="B17" s="35" t="s">
        <v>20</v>
      </c>
      <c r="C17" s="32"/>
      <c r="D17" s="32">
        <f>SUM(D12:D16)</f>
        <v>19.13</v>
      </c>
      <c r="E17" s="32">
        <f>SUM(E12:E16)</f>
        <v>14.1</v>
      </c>
      <c r="F17" s="32">
        <f>SUM(F12:F16)</f>
        <v>96.72999999999999</v>
      </c>
      <c r="G17" s="32">
        <f>SUM(G12:G16)</f>
        <v>586.19000000000005</v>
      </c>
      <c r="H17" s="32">
        <f>SUM(H12:H16)</f>
        <v>15.1</v>
      </c>
    </row>
    <row r="18" spans="1:14" ht="21" customHeight="1" x14ac:dyDescent="0.3">
      <c r="A18" s="31"/>
      <c r="B18" s="102" t="s">
        <v>137</v>
      </c>
      <c r="C18" s="27"/>
      <c r="D18" s="27"/>
      <c r="E18" s="27"/>
      <c r="F18" s="27"/>
      <c r="G18" s="27"/>
      <c r="H18" s="27"/>
    </row>
    <row r="19" spans="1:14" ht="21" customHeight="1" x14ac:dyDescent="0.3">
      <c r="A19" s="103">
        <v>473</v>
      </c>
      <c r="B19" s="33" t="s">
        <v>47</v>
      </c>
      <c r="C19" s="27">
        <v>60</v>
      </c>
      <c r="D19" s="27">
        <v>6.24</v>
      </c>
      <c r="E19" s="27">
        <v>4.8899999999999997</v>
      </c>
      <c r="F19" s="27">
        <v>43.08</v>
      </c>
      <c r="G19" s="27">
        <v>241.6</v>
      </c>
      <c r="H19" s="27">
        <v>0</v>
      </c>
      <c r="J19" s="24">
        <f>SUM(D17/D27*100)</f>
        <v>39.937369519832984</v>
      </c>
      <c r="K19" s="24">
        <f t="shared" ref="K19:N19" si="0">SUM(E17/E27*100)</f>
        <v>28.920110757870987</v>
      </c>
      <c r="L19" s="24">
        <f t="shared" si="0"/>
        <v>39.426917746800356</v>
      </c>
      <c r="M19" s="24">
        <f t="shared" si="0"/>
        <v>34.985974336019105</v>
      </c>
      <c r="N19" s="24">
        <f t="shared" si="0"/>
        <v>43.730089777005496</v>
      </c>
    </row>
    <row r="20" spans="1:14" ht="24.75" customHeight="1" x14ac:dyDescent="0.3">
      <c r="A20" s="31">
        <v>242</v>
      </c>
      <c r="B20" s="33" t="s">
        <v>81</v>
      </c>
      <c r="C20" s="27">
        <v>200</v>
      </c>
      <c r="D20" s="27">
        <v>0.14000000000000001</v>
      </c>
      <c r="E20" s="27">
        <v>1.4999999999999999E-2</v>
      </c>
      <c r="F20" s="27">
        <v>18.45</v>
      </c>
      <c r="G20" s="27">
        <v>72.27</v>
      </c>
      <c r="H20" s="27">
        <v>6</v>
      </c>
    </row>
    <row r="21" spans="1:14" ht="21" customHeight="1" x14ac:dyDescent="0.3">
      <c r="A21" s="31"/>
      <c r="B21" s="37" t="s">
        <v>4</v>
      </c>
      <c r="C21" s="32"/>
      <c r="D21" s="32">
        <f>SUM(D19:D20)</f>
        <v>6.38</v>
      </c>
      <c r="E21" s="32">
        <f t="shared" ref="E21:H21" si="1">SUM(E19:E20)</f>
        <v>4.9049999999999994</v>
      </c>
      <c r="F21" s="32">
        <f t="shared" si="1"/>
        <v>61.53</v>
      </c>
      <c r="G21" s="32">
        <f t="shared" si="1"/>
        <v>313.87</v>
      </c>
      <c r="H21" s="32">
        <f t="shared" si="1"/>
        <v>6</v>
      </c>
    </row>
    <row r="22" spans="1:14" ht="21" customHeight="1" x14ac:dyDescent="0.3">
      <c r="A22" s="31">
        <v>360</v>
      </c>
      <c r="B22" s="33" t="s">
        <v>136</v>
      </c>
      <c r="C22" s="27">
        <v>50</v>
      </c>
      <c r="D22" s="27">
        <v>4.42</v>
      </c>
      <c r="E22" s="27">
        <v>1</v>
      </c>
      <c r="F22" s="27">
        <v>4.59</v>
      </c>
      <c r="G22" s="27">
        <v>40.26</v>
      </c>
      <c r="H22" s="27">
        <v>0</v>
      </c>
    </row>
    <row r="23" spans="1:14" ht="21" customHeight="1" x14ac:dyDescent="0.3">
      <c r="A23" s="103">
        <v>166</v>
      </c>
      <c r="B23" s="33" t="s">
        <v>138</v>
      </c>
      <c r="C23" s="27">
        <v>150</v>
      </c>
      <c r="D23" s="27">
        <v>5.0999999999999996</v>
      </c>
      <c r="E23" s="27">
        <v>3.33</v>
      </c>
      <c r="F23" s="27">
        <v>22.83</v>
      </c>
      <c r="G23" s="27">
        <v>141.94</v>
      </c>
      <c r="H23" s="27">
        <v>0.39</v>
      </c>
      <c r="J23" s="24">
        <f>SUM(D21/D27*100)</f>
        <v>13.319415448851773</v>
      </c>
      <c r="K23" s="24">
        <f t="shared" ref="K23:N23" si="2">SUM(E21/E27*100)</f>
        <v>10.060506614706183</v>
      </c>
      <c r="L23" s="24">
        <f t="shared" si="2"/>
        <v>25.079481535827831</v>
      </c>
      <c r="M23" s="24">
        <f t="shared" si="2"/>
        <v>18.732915547597734</v>
      </c>
      <c r="N23" s="24">
        <f t="shared" si="2"/>
        <v>17.376194613379671</v>
      </c>
    </row>
    <row r="24" spans="1:14" ht="24.75" customHeight="1" x14ac:dyDescent="0.3">
      <c r="A24" s="31">
        <v>3</v>
      </c>
      <c r="B24" s="33" t="s">
        <v>46</v>
      </c>
      <c r="C24" s="27">
        <v>200</v>
      </c>
      <c r="D24" s="27">
        <v>0</v>
      </c>
      <c r="E24" s="27">
        <v>0</v>
      </c>
      <c r="F24" s="27">
        <v>14</v>
      </c>
      <c r="G24" s="27">
        <v>52.36</v>
      </c>
      <c r="H24" s="27">
        <v>0</v>
      </c>
    </row>
    <row r="25" spans="1:14" ht="21" customHeight="1" x14ac:dyDescent="0.3">
      <c r="A25" s="31">
        <v>1</v>
      </c>
      <c r="B25" s="60" t="s">
        <v>15</v>
      </c>
      <c r="C25" s="27">
        <v>10</v>
      </c>
      <c r="D25" s="28">
        <v>3.19</v>
      </c>
      <c r="E25" s="28">
        <v>0.49</v>
      </c>
      <c r="F25" s="28">
        <v>20.43</v>
      </c>
      <c r="G25" s="28">
        <v>103</v>
      </c>
      <c r="H25" s="28">
        <v>0</v>
      </c>
    </row>
    <row r="26" spans="1:14" ht="21" customHeight="1" thickBot="1" x14ac:dyDescent="0.35">
      <c r="A26" s="31"/>
      <c r="B26" s="39" t="s">
        <v>4</v>
      </c>
      <c r="C26" s="40"/>
      <c r="D26" s="40">
        <f>SUM(D23:D25)</f>
        <v>8.2899999999999991</v>
      </c>
      <c r="E26" s="40">
        <f t="shared" ref="E26:H26" si="3">SUM(E23:E25)</f>
        <v>3.8200000000000003</v>
      </c>
      <c r="F26" s="40"/>
      <c r="G26" s="40">
        <f t="shared" si="3"/>
        <v>297.3</v>
      </c>
      <c r="H26" s="40">
        <f t="shared" si="3"/>
        <v>0.39</v>
      </c>
    </row>
    <row r="27" spans="1:14" s="9" customFormat="1" ht="32.25" customHeight="1" thickBot="1" x14ac:dyDescent="0.35">
      <c r="A27" s="38"/>
      <c r="B27" s="42" t="s">
        <v>5</v>
      </c>
      <c r="C27" s="43"/>
      <c r="D27" s="46">
        <f>SUM(D8+D10+D17+D21+D26)</f>
        <v>47.9</v>
      </c>
      <c r="E27" s="46">
        <f>SUM(E8+E10+E17+E21+E26)</f>
        <v>48.755000000000003</v>
      </c>
      <c r="F27" s="46">
        <f>SUM(F8+F10+F17+F21+F26)</f>
        <v>245.34</v>
      </c>
      <c r="G27" s="46">
        <f>SUM(G8+G10+G17+G21+G26)</f>
        <v>1675.4999999999998</v>
      </c>
      <c r="H27" s="46">
        <f>SUM(H8+H10+H17+H21+H26)</f>
        <v>34.53</v>
      </c>
    </row>
    <row r="28" spans="1:14" ht="21.75" customHeight="1" thickBot="1" x14ac:dyDescent="0.35">
      <c r="A28" s="53"/>
      <c r="B28" s="100"/>
      <c r="C28" s="100"/>
      <c r="D28" s="100"/>
      <c r="E28" s="100"/>
      <c r="F28" s="100"/>
      <c r="G28" s="100"/>
      <c r="H28" s="100"/>
      <c r="J28" s="24">
        <f>SUM(D26/D27*100)</f>
        <v>17.30688935281837</v>
      </c>
      <c r="K28" s="24">
        <f t="shared" ref="K28:N28" si="4">SUM(E26/E27*100)</f>
        <v>7.8350938365295875</v>
      </c>
      <c r="L28" s="24">
        <f t="shared" si="4"/>
        <v>0</v>
      </c>
      <c r="M28" s="24">
        <f t="shared" si="4"/>
        <v>17.743957027752913</v>
      </c>
      <c r="N28" s="24">
        <f t="shared" si="4"/>
        <v>1.1294526498696786</v>
      </c>
    </row>
    <row r="29" spans="1:14" ht="36" customHeight="1" x14ac:dyDescent="0.3">
      <c r="A29" s="100" t="s">
        <v>35</v>
      </c>
      <c r="B29" s="25" t="s">
        <v>11</v>
      </c>
      <c r="C29" s="25" t="s">
        <v>0</v>
      </c>
      <c r="D29" s="25" t="s">
        <v>1</v>
      </c>
      <c r="E29" s="25" t="s">
        <v>2</v>
      </c>
      <c r="F29" s="25" t="s">
        <v>3</v>
      </c>
      <c r="G29" s="25" t="s">
        <v>10</v>
      </c>
      <c r="H29" s="25" t="s">
        <v>14</v>
      </c>
    </row>
    <row r="30" spans="1:14" ht="34.5" customHeight="1" x14ac:dyDescent="0.3">
      <c r="A30" s="25" t="s">
        <v>13</v>
      </c>
      <c r="B30" s="98" t="s">
        <v>141</v>
      </c>
      <c r="C30" s="98"/>
      <c r="D30" s="98"/>
      <c r="E30" s="98"/>
      <c r="F30" s="98"/>
      <c r="G30" s="98"/>
      <c r="H30" s="98"/>
    </row>
    <row r="31" spans="1:14" ht="23.25" customHeight="1" x14ac:dyDescent="0.3">
      <c r="A31" s="101">
        <v>84</v>
      </c>
      <c r="B31" s="27" t="s">
        <v>79</v>
      </c>
      <c r="C31" s="27">
        <v>150</v>
      </c>
      <c r="D31" s="28">
        <v>5.32</v>
      </c>
      <c r="E31" s="28">
        <v>8.64</v>
      </c>
      <c r="F31" s="28">
        <v>23.34</v>
      </c>
      <c r="G31" s="28">
        <v>191.72</v>
      </c>
      <c r="H31" s="28">
        <v>1.34</v>
      </c>
      <c r="J31" s="25" t="s">
        <v>1</v>
      </c>
      <c r="K31" s="25" t="s">
        <v>2</v>
      </c>
      <c r="L31" s="25" t="s">
        <v>3</v>
      </c>
      <c r="M31" s="25" t="s">
        <v>10</v>
      </c>
      <c r="N31" s="25" t="s">
        <v>14</v>
      </c>
    </row>
    <row r="32" spans="1:14" ht="24.75" customHeight="1" x14ac:dyDescent="0.3">
      <c r="A32" s="26">
        <v>254</v>
      </c>
      <c r="B32" s="33" t="s">
        <v>65</v>
      </c>
      <c r="C32" s="27">
        <v>150</v>
      </c>
      <c r="D32" s="28">
        <v>3.73</v>
      </c>
      <c r="E32" s="28">
        <v>4.16</v>
      </c>
      <c r="F32" s="28">
        <v>16.510000000000002</v>
      </c>
      <c r="G32" s="28">
        <v>116.58</v>
      </c>
      <c r="H32" s="28">
        <v>1.3</v>
      </c>
    </row>
    <row r="33" spans="1:14" ht="21" customHeight="1" x14ac:dyDescent="0.3">
      <c r="A33" s="31">
        <v>1</v>
      </c>
      <c r="B33" s="58" t="s">
        <v>126</v>
      </c>
      <c r="C33" s="86" t="s">
        <v>101</v>
      </c>
      <c r="D33" s="28">
        <v>1.71</v>
      </c>
      <c r="E33" s="28">
        <v>5.28</v>
      </c>
      <c r="F33" s="28">
        <v>10.23</v>
      </c>
      <c r="G33" s="28">
        <v>9.52</v>
      </c>
      <c r="H33" s="28">
        <v>0</v>
      </c>
    </row>
    <row r="34" spans="1:14" ht="21" customHeight="1" x14ac:dyDescent="0.3">
      <c r="A34" s="26"/>
      <c r="B34" s="27"/>
      <c r="C34" s="27"/>
      <c r="D34" s="28"/>
      <c r="E34" s="28"/>
      <c r="F34" s="28"/>
      <c r="G34" s="28"/>
      <c r="H34" s="28"/>
    </row>
    <row r="35" spans="1:14" ht="21" customHeight="1" x14ac:dyDescent="0.3">
      <c r="A35" s="26"/>
      <c r="B35" s="29" t="s">
        <v>4</v>
      </c>
      <c r="C35" s="27"/>
      <c r="D35" s="30">
        <f>SUM(D31:D34)</f>
        <v>10.760000000000002</v>
      </c>
      <c r="E35" s="30">
        <f>SUM(E31:E34)</f>
        <v>18.080000000000002</v>
      </c>
      <c r="F35" s="30">
        <f>SUM(F31:F34)</f>
        <v>50.08</v>
      </c>
      <c r="G35" s="30">
        <f>SUM(G31:G34)</f>
        <v>317.82</v>
      </c>
      <c r="H35" s="30">
        <f>SUM(H31:H34)</f>
        <v>2.64</v>
      </c>
    </row>
    <row r="36" spans="1:14" ht="21" customHeight="1" x14ac:dyDescent="0.3">
      <c r="A36" s="26"/>
      <c r="B36" s="99" t="s">
        <v>140</v>
      </c>
      <c r="C36" s="99"/>
      <c r="D36" s="99"/>
      <c r="E36" s="99"/>
      <c r="F36" s="99"/>
      <c r="G36" s="99"/>
      <c r="H36" s="99"/>
    </row>
    <row r="37" spans="1:14" ht="21" customHeight="1" x14ac:dyDescent="0.3">
      <c r="A37" s="103">
        <v>156</v>
      </c>
      <c r="B37" s="27" t="s">
        <v>116</v>
      </c>
      <c r="C37" s="27">
        <v>100</v>
      </c>
      <c r="D37" s="28">
        <v>0.5</v>
      </c>
      <c r="E37" s="27">
        <v>1.5</v>
      </c>
      <c r="F37" s="27">
        <v>21</v>
      </c>
      <c r="G37" s="27">
        <v>96</v>
      </c>
      <c r="H37" s="27">
        <v>10</v>
      </c>
      <c r="J37" s="24">
        <f>SUM(D35/D54*100)</f>
        <v>28.854920890319125</v>
      </c>
      <c r="K37" s="24">
        <f>SUM(E35/E54*100)</f>
        <v>49.903394976538777</v>
      </c>
      <c r="L37" s="24">
        <f>SUM(F35/F54*100)</f>
        <v>20.599728517954834</v>
      </c>
      <c r="M37" s="24">
        <f>SUM(G35/G54*100)</f>
        <v>23.555657671412582</v>
      </c>
      <c r="N37" s="24">
        <f>SUM(H35/H54*100)</f>
        <v>9.9248120300751879</v>
      </c>
    </row>
    <row r="38" spans="1:14" ht="24.75" customHeight="1" x14ac:dyDescent="0.3">
      <c r="A38" s="31"/>
      <c r="B38" s="99" t="s">
        <v>139</v>
      </c>
      <c r="C38" s="99"/>
      <c r="D38" s="99"/>
      <c r="E38" s="99"/>
      <c r="F38" s="99"/>
      <c r="G38" s="99"/>
      <c r="H38" s="99"/>
    </row>
    <row r="39" spans="1:14" ht="21" customHeight="1" x14ac:dyDescent="0.3">
      <c r="A39" s="103">
        <v>12</v>
      </c>
      <c r="B39" s="33" t="s">
        <v>117</v>
      </c>
      <c r="C39" s="27">
        <v>150</v>
      </c>
      <c r="D39" s="27">
        <v>7.13</v>
      </c>
      <c r="E39" s="27">
        <v>6.22</v>
      </c>
      <c r="F39" s="27">
        <v>17.41</v>
      </c>
      <c r="G39" s="27">
        <v>152.41</v>
      </c>
      <c r="H39" s="27">
        <v>9.3699999999999992</v>
      </c>
      <c r="J39" s="24">
        <f>SUM(D37/D54*100)</f>
        <v>1.3408420488066506</v>
      </c>
      <c r="K39" s="24">
        <f>SUM(E37/E54*100)</f>
        <v>4.1402152911951413</v>
      </c>
      <c r="L39" s="24">
        <f>SUM(F37/F54*100)</f>
        <v>8.6380650734235527</v>
      </c>
      <c r="M39" s="24">
        <f>SUM(G37/G54*100)</f>
        <v>7.1151693929129944</v>
      </c>
      <c r="N39" s="24">
        <f>SUM(H37/H54*100)</f>
        <v>37.593984962406012</v>
      </c>
    </row>
    <row r="40" spans="1:14" ht="25.5" customHeight="1" x14ac:dyDescent="0.3">
      <c r="A40" s="31">
        <v>320</v>
      </c>
      <c r="B40" s="33" t="s">
        <v>124</v>
      </c>
      <c r="C40" s="27">
        <v>150</v>
      </c>
      <c r="D40" s="27">
        <v>3.67</v>
      </c>
      <c r="E40" s="27">
        <v>3.01</v>
      </c>
      <c r="F40" s="27">
        <v>17.63</v>
      </c>
      <c r="G40" s="27">
        <v>112</v>
      </c>
      <c r="H40" s="27">
        <v>0</v>
      </c>
    </row>
    <row r="41" spans="1:14" ht="25.5" customHeight="1" x14ac:dyDescent="0.3">
      <c r="A41" s="31">
        <v>102</v>
      </c>
      <c r="B41" s="60" t="s">
        <v>87</v>
      </c>
      <c r="C41" s="27">
        <v>150</v>
      </c>
      <c r="D41" s="28">
        <v>0.32</v>
      </c>
      <c r="E41" s="28">
        <v>0</v>
      </c>
      <c r="F41" s="28">
        <v>17.8</v>
      </c>
      <c r="G41" s="28">
        <v>68.44</v>
      </c>
      <c r="H41" s="28">
        <v>0.2</v>
      </c>
    </row>
    <row r="42" spans="1:14" ht="21" customHeight="1" x14ac:dyDescent="0.3">
      <c r="A42" s="31">
        <v>20</v>
      </c>
      <c r="B42" s="60" t="s">
        <v>15</v>
      </c>
      <c r="C42" s="27">
        <v>30</v>
      </c>
      <c r="D42" s="28">
        <v>2.13</v>
      </c>
      <c r="E42" s="28">
        <v>0.33</v>
      </c>
      <c r="F42" s="28">
        <v>13.92</v>
      </c>
      <c r="G42" s="28">
        <v>68.7</v>
      </c>
      <c r="H42" s="28">
        <v>0</v>
      </c>
    </row>
    <row r="43" spans="1:14" ht="21" customHeight="1" x14ac:dyDescent="0.3">
      <c r="A43" s="31">
        <v>1</v>
      </c>
      <c r="B43" s="60" t="s">
        <v>16</v>
      </c>
      <c r="C43" s="27">
        <v>30</v>
      </c>
      <c r="D43" s="27">
        <v>1.56</v>
      </c>
      <c r="E43" s="27">
        <v>0.36</v>
      </c>
      <c r="F43" s="27">
        <v>13.29</v>
      </c>
      <c r="G43" s="27">
        <v>64.2</v>
      </c>
      <c r="H43" s="27">
        <v>0</v>
      </c>
    </row>
    <row r="44" spans="1:14" ht="21" customHeight="1" x14ac:dyDescent="0.3">
      <c r="A44" s="31"/>
      <c r="B44" s="35" t="s">
        <v>20</v>
      </c>
      <c r="C44" s="32"/>
      <c r="D44" s="32">
        <f>SUM(D39:D43)</f>
        <v>14.81</v>
      </c>
      <c r="E44" s="32">
        <f>SUM(E39:E43)</f>
        <v>9.92</v>
      </c>
      <c r="F44" s="32">
        <f>SUM(F39:F43)</f>
        <v>80.050000000000011</v>
      </c>
      <c r="G44" s="32">
        <f>SUM(G39:G43)</f>
        <v>465.74999999999994</v>
      </c>
      <c r="H44" s="32">
        <f>SUM(H39:H43)</f>
        <v>9.5699999999999985</v>
      </c>
    </row>
    <row r="45" spans="1:14" ht="21" customHeight="1" x14ac:dyDescent="0.3">
      <c r="A45" s="31"/>
      <c r="B45" s="37" t="s">
        <v>142</v>
      </c>
      <c r="C45" s="27"/>
      <c r="D45" s="27"/>
      <c r="E45" s="27"/>
      <c r="F45" s="27"/>
      <c r="G45" s="27"/>
      <c r="H45" s="27"/>
    </row>
    <row r="46" spans="1:14" ht="21" customHeight="1" x14ac:dyDescent="0.3">
      <c r="A46" s="103">
        <v>473</v>
      </c>
      <c r="B46" s="33" t="s">
        <v>47</v>
      </c>
      <c r="C46" s="27">
        <v>50</v>
      </c>
      <c r="D46" s="27">
        <v>3.9</v>
      </c>
      <c r="E46" s="27">
        <v>3.06</v>
      </c>
      <c r="F46" s="27">
        <v>26.93</v>
      </c>
      <c r="G46" s="27">
        <v>151</v>
      </c>
      <c r="H46" s="27">
        <v>0</v>
      </c>
    </row>
    <row r="47" spans="1:14" ht="21" customHeight="1" x14ac:dyDescent="0.3">
      <c r="A47" s="31">
        <v>242</v>
      </c>
      <c r="B47" s="33" t="s">
        <v>81</v>
      </c>
      <c r="C47" s="27">
        <v>150</v>
      </c>
      <c r="D47" s="28">
        <v>0.09</v>
      </c>
      <c r="E47" s="28">
        <v>0.01</v>
      </c>
      <c r="F47" s="28">
        <v>16.3</v>
      </c>
      <c r="G47" s="28">
        <v>63.14</v>
      </c>
      <c r="H47" s="28">
        <v>4</v>
      </c>
    </row>
    <row r="48" spans="1:14" ht="21" customHeight="1" x14ac:dyDescent="0.3">
      <c r="A48" s="31"/>
      <c r="B48" s="37" t="s">
        <v>4</v>
      </c>
      <c r="C48" s="32"/>
      <c r="D48" s="32">
        <f>SUM(D46:D47)</f>
        <v>3.9899999999999998</v>
      </c>
      <c r="E48" s="32">
        <f t="shared" ref="E48:H48" si="5">SUM(E46:E47)</f>
        <v>3.07</v>
      </c>
      <c r="F48" s="32">
        <f t="shared" si="5"/>
        <v>43.230000000000004</v>
      </c>
      <c r="G48" s="32">
        <f t="shared" si="5"/>
        <v>214.14</v>
      </c>
      <c r="H48" s="32">
        <f t="shared" si="5"/>
        <v>4</v>
      </c>
      <c r="J48" s="24">
        <f>SUM(D44/D54*100)</f>
        <v>39.715741485652991</v>
      </c>
      <c r="K48" s="24">
        <f t="shared" ref="K48" si="6">SUM(E44/E54*100)</f>
        <v>27.380623792437202</v>
      </c>
      <c r="L48" s="24">
        <f t="shared" ref="L48" si="7">SUM(F44/F54*100)</f>
        <v>32.927481387026454</v>
      </c>
      <c r="M48" s="24">
        <f t="shared" ref="M48" si="8">SUM(G44/G54*100)</f>
        <v>34.519689007804452</v>
      </c>
      <c r="N48" s="24">
        <f t="shared" ref="N48" si="9">SUM(H44/H54*100)</f>
        <v>35.977443609022544</v>
      </c>
    </row>
    <row r="49" spans="1:14" ht="24.75" customHeight="1" x14ac:dyDescent="0.3">
      <c r="A49" s="31">
        <v>360</v>
      </c>
      <c r="B49" s="33" t="s">
        <v>136</v>
      </c>
      <c r="C49" s="27">
        <v>50</v>
      </c>
      <c r="D49" s="27">
        <v>4.42</v>
      </c>
      <c r="E49" s="27">
        <v>1</v>
      </c>
      <c r="F49" s="27">
        <v>4.59</v>
      </c>
      <c r="G49" s="27">
        <v>40.26</v>
      </c>
      <c r="H49" s="27">
        <v>0</v>
      </c>
    </row>
    <row r="50" spans="1:14" ht="21" customHeight="1" x14ac:dyDescent="0.3">
      <c r="A50" s="103">
        <v>166</v>
      </c>
      <c r="B50" s="33" t="s">
        <v>138</v>
      </c>
      <c r="C50" s="27">
        <v>100</v>
      </c>
      <c r="D50" s="27">
        <v>5.0999999999999996</v>
      </c>
      <c r="E50" s="27">
        <v>3.33</v>
      </c>
      <c r="F50" s="27">
        <v>22.83</v>
      </c>
      <c r="G50" s="27">
        <v>141.94</v>
      </c>
      <c r="H50" s="27">
        <v>0.39</v>
      </c>
    </row>
    <row r="51" spans="1:14" ht="21" customHeight="1" x14ac:dyDescent="0.3">
      <c r="A51" s="31">
        <v>3</v>
      </c>
      <c r="B51" s="33" t="s">
        <v>46</v>
      </c>
      <c r="C51" s="27">
        <v>180</v>
      </c>
      <c r="D51" s="27">
        <v>0</v>
      </c>
      <c r="E51" s="27">
        <v>0</v>
      </c>
      <c r="F51" s="27">
        <v>12</v>
      </c>
      <c r="G51" s="27">
        <v>44.88</v>
      </c>
      <c r="H51" s="27">
        <v>0</v>
      </c>
    </row>
    <row r="52" spans="1:14" ht="21" customHeight="1" x14ac:dyDescent="0.3">
      <c r="A52" s="31">
        <v>1</v>
      </c>
      <c r="B52" s="60" t="s">
        <v>15</v>
      </c>
      <c r="C52" s="27">
        <v>10</v>
      </c>
      <c r="D52" s="28">
        <v>2.13</v>
      </c>
      <c r="E52" s="28">
        <v>0.33</v>
      </c>
      <c r="F52" s="28">
        <v>13.92</v>
      </c>
      <c r="G52" s="28">
        <v>68.7</v>
      </c>
      <c r="H52" s="28">
        <v>0</v>
      </c>
      <c r="J52" s="24">
        <f>SUM(D48/D54*100)</f>
        <v>10.699919549477071</v>
      </c>
      <c r="K52" s="24">
        <f t="shared" ref="K52" si="10">SUM(E48/E54*100)</f>
        <v>8.4736406293127224</v>
      </c>
      <c r="L52" s="24">
        <f t="shared" ref="L52" si="11">SUM(F48/F54*100)</f>
        <v>17.782073958290486</v>
      </c>
      <c r="M52" s="24">
        <f t="shared" ref="M52" si="12">SUM(G48/G54*100)</f>
        <v>15.871274727066547</v>
      </c>
      <c r="N52" s="24">
        <f t="shared" ref="N52" si="13">SUM(H48/H54*100)</f>
        <v>15.037593984962406</v>
      </c>
    </row>
    <row r="53" spans="1:14" ht="24.75" customHeight="1" thickBot="1" x14ac:dyDescent="0.35">
      <c r="A53" s="31"/>
      <c r="B53" s="39" t="s">
        <v>4</v>
      </c>
      <c r="C53" s="40"/>
      <c r="D53" s="40">
        <f>SUM(D50:D52)</f>
        <v>7.2299999999999995</v>
      </c>
      <c r="E53" s="40">
        <f t="shared" ref="E53:H53" si="14">SUM(E50:E52)</f>
        <v>3.66</v>
      </c>
      <c r="F53" s="40">
        <f t="shared" si="14"/>
        <v>48.75</v>
      </c>
      <c r="G53" s="40">
        <f t="shared" si="14"/>
        <v>255.51999999999998</v>
      </c>
      <c r="H53" s="40">
        <f t="shared" si="14"/>
        <v>0.39</v>
      </c>
    </row>
    <row r="54" spans="1:14" ht="21" customHeight="1" thickBot="1" x14ac:dyDescent="0.35">
      <c r="A54" s="38"/>
      <c r="B54" s="42" t="s">
        <v>5</v>
      </c>
      <c r="C54" s="43"/>
      <c r="D54" s="46">
        <f>SUM(D35+D37+D44+D48+D53)</f>
        <v>37.29</v>
      </c>
      <c r="E54" s="46">
        <f>SUM(E35+E37+E44+E48+E53)</f>
        <v>36.230000000000004</v>
      </c>
      <c r="F54" s="46">
        <f>SUM(F35+F37+F44+F48+F53)</f>
        <v>243.11</v>
      </c>
      <c r="G54" s="46">
        <f>SUM(G35+G37+G44+G48+G53)</f>
        <v>1349.23</v>
      </c>
      <c r="H54" s="46">
        <f>SUM(H35+H37+H44+H48+H53)</f>
        <v>26.6</v>
      </c>
    </row>
    <row r="55" spans="1:14" ht="21" customHeight="1" thickBot="1" x14ac:dyDescent="0.35">
      <c r="A55" s="53"/>
      <c r="B55" s="51"/>
      <c r="C55" s="51"/>
      <c r="D55" s="51"/>
      <c r="E55" s="51"/>
      <c r="F55" s="51"/>
      <c r="G55" s="51"/>
      <c r="H55" s="51"/>
    </row>
    <row r="56" spans="1:14" ht="21" customHeight="1" x14ac:dyDescent="0.3">
      <c r="A56" s="56"/>
      <c r="I56" s="9"/>
      <c r="J56" s="9"/>
      <c r="K56" s="9"/>
      <c r="L56" s="9"/>
      <c r="M56" s="9"/>
      <c r="N56" s="9"/>
    </row>
    <row r="57" spans="1:14" ht="21" customHeight="1" x14ac:dyDescent="0.3">
      <c r="J57" s="24">
        <f>SUM(D53/D54*100)</f>
        <v>19.388576025744168</v>
      </c>
      <c r="K57" s="24">
        <f t="shared" ref="K57" si="15">SUM(E53/E54*100)</f>
        <v>10.102125310516145</v>
      </c>
      <c r="L57" s="24">
        <f t="shared" ref="L57" si="16">SUM(F53/F54*100)</f>
        <v>20.052651063304676</v>
      </c>
      <c r="M57" s="24">
        <f t="shared" ref="M57" si="17">SUM(G53/G54*100)</f>
        <v>18.938209200803417</v>
      </c>
      <c r="N57" s="24">
        <f t="shared" ref="N57" si="18">SUM(H53/H54*100)</f>
        <v>1.4661654135338347</v>
      </c>
    </row>
    <row r="58" spans="1:14" ht="21" customHeight="1" x14ac:dyDescent="0.3"/>
  </sheetData>
  <mergeCells count="4">
    <mergeCell ref="A1:H1"/>
    <mergeCell ref="A3:H3"/>
    <mergeCell ref="A9:H9"/>
    <mergeCell ref="A11:H11"/>
  </mergeCells>
  <pageMargins left="0.70866141732283472" right="0.18" top="0.17" bottom="0.23" header="0.17" footer="0.17"/>
  <pageSetup paperSize="9" scale="78" orientation="landscape" verticalDpi="0" r:id="rId1"/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</vt:i4>
      </vt:variant>
    </vt:vector>
  </HeadingPairs>
  <TitlesOfParts>
    <vt:vector size="21" baseType="lpstr">
      <vt:lpstr>ПОНЕДЕЛЬНИК</vt:lpstr>
      <vt:lpstr>ВТОРНИК</vt:lpstr>
      <vt:lpstr>СРЕДА</vt:lpstr>
      <vt:lpstr>ЧЕТВЕРГ</vt:lpstr>
      <vt:lpstr>ПЯТНИЦА</vt:lpstr>
      <vt:lpstr>понедельник 6</vt:lpstr>
      <vt:lpstr>вторник 7</vt:lpstr>
      <vt:lpstr>среда 8</vt:lpstr>
      <vt:lpstr>четверг 9</vt:lpstr>
      <vt:lpstr>пятница 10</vt:lpstr>
      <vt:lpstr>Лист8</vt:lpstr>
      <vt:lpstr>ВТОРНИК!Область_печати</vt:lpstr>
      <vt:lpstr>'вторник 7'!Область_печати</vt:lpstr>
      <vt:lpstr>ПОНЕДЕЛЬНИК!Область_печати</vt:lpstr>
      <vt:lpstr>'понедельник 6'!Область_печати</vt:lpstr>
      <vt:lpstr>ПЯТНИЦА!Область_печати</vt:lpstr>
      <vt:lpstr>'пятница 10'!Область_печати</vt:lpstr>
      <vt:lpstr>СРЕДА!Область_печати</vt:lpstr>
      <vt:lpstr>'среда 8'!Область_печати</vt:lpstr>
      <vt:lpstr>ЧЕТВЕРГ!Область_печати</vt:lpstr>
      <vt:lpstr>'четверг 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Детсад</cp:lastModifiedBy>
  <cp:lastPrinted>2022-03-10T04:49:47Z</cp:lastPrinted>
  <dcterms:created xsi:type="dcterms:W3CDTF">2016-01-18T11:32:20Z</dcterms:created>
  <dcterms:modified xsi:type="dcterms:W3CDTF">2022-03-10T04:51:43Z</dcterms:modified>
</cp:coreProperties>
</file>